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2.26.노선조정\"/>
    </mc:Choice>
  </mc:AlternateContent>
  <bookViews>
    <workbookView xWindow="0" yWindow="0" windowWidth="28800" windowHeight="11595"/>
  </bookViews>
  <sheets>
    <sheet name="331 삼양1(3)동-동광초-시청-공항-오일장-수목원" sheetId="1" r:id="rId1"/>
    <sheet name="331 수목원-오일장-공항-시청-동광초-삼양1(3)동" sheetId="2" r:id="rId2"/>
    <sheet name="421 순환(제주대-황사평-화북-동문R-영평-제주대)" sheetId="3" r:id="rId3"/>
    <sheet name="422 순환(제주대-영평-동문R-화북-황사평-제주대)" sheetId="4" r:id="rId4"/>
    <sheet name="423 순환(터미널-화북-황사평-영평동-시청-터미널)" sheetId="5" r:id="rId5"/>
    <sheet name="424 순환(터미널-시청-영평동-황사평-화북-터미널)" sheetId="6" r:id="rId6"/>
    <sheet name="455 정전-고성-광령-신제주R-공항-중앙로-제주대" sheetId="7" r:id="rId7"/>
    <sheet name="455 제주대-중앙로-공항-신제주R-광령-고성-장전" sheetId="8" r:id="rId8"/>
  </sheets>
  <definedNames>
    <definedName name="_xlnm._FilterDatabase" localSheetId="0" hidden="1">'331 삼양1(3)동-동광초-시청-공항-오일장-수목원'!#REF!</definedName>
    <definedName name="_xlnm._FilterDatabase" localSheetId="1" hidden="1">'331 수목원-오일장-공항-시청-동광초-삼양1(3)동'!$D$7:$N$56</definedName>
    <definedName name="_xlnm._FilterDatabase" localSheetId="6" hidden="1">'455 정전-고성-광령-신제주R-공항-중앙로-제주대'!$B$7:$R$38</definedName>
    <definedName name="_xlnm._FilterDatabase" localSheetId="7" hidden="1">'455 제주대-중앙로-공항-신제주R-광령-고성-장전'!$B$7:$S$38</definedName>
    <definedName name="_xlnm.Print_Area" localSheetId="0">'331 삼양1(3)동-동광초-시청-공항-오일장-수목원'!$B$1:$N$56</definedName>
    <definedName name="_xlnm.Print_Area" localSheetId="1">'331 수목원-오일장-공항-시청-동광초-삼양1(3)동'!$B$1:$N$56</definedName>
    <definedName name="_xlnm.Print_Area" localSheetId="2">'421 순환(제주대-황사평-화북-동문R-영평-제주대)'!$B$1:$L$21</definedName>
    <definedName name="_xlnm.Print_Area" localSheetId="3">'422 순환(제주대-영평-동문R-화북-황사평-제주대)'!$B$1:$K$21</definedName>
    <definedName name="_xlnm.Print_Area" localSheetId="6">'455 정전-고성-광령-신제주R-공항-중앙로-제주대'!$B$2:$R$38</definedName>
    <definedName name="_xlnm.Print_Titles" localSheetId="0">'331 삼양1(3)동-동광초-시청-공항-오일장-수목원'!$7:$7</definedName>
    <definedName name="_xlnm.Print_Titles" localSheetId="1">'331 수목원-오일장-공항-시청-동광초-삼양1(3)동'!$7:$7</definedName>
    <definedName name="_xlnm.Print_Titles" localSheetId="2">'421 순환(제주대-황사평-화북-동문R-영평-제주대)'!$7:$7</definedName>
    <definedName name="_xlnm.Print_Titles" localSheetId="3">'422 순환(제주대-영평-동문R-화북-황사평-제주대)'!$7:$7</definedName>
    <definedName name="_xlnm.Print_Titles" localSheetId="6">'455 정전-고성-광령-신제주R-공항-중앙로-제주대'!$7:$7</definedName>
    <definedName name="_xlnm.Print_Titles" localSheetId="7">'455 제주대-중앙로-공항-신제주R-광령-고성-장전'!$7:$7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8" l="1"/>
  <c r="T9" i="8"/>
  <c r="W9" i="8"/>
  <c r="T10" i="8"/>
  <c r="T39" i="8" s="1"/>
  <c r="T40" i="7" s="1"/>
  <c r="T41" i="7" s="1"/>
  <c r="T42" i="7" s="1"/>
  <c r="W10" i="8"/>
  <c r="T11" i="8"/>
  <c r="W11" i="8"/>
  <c r="T12" i="8"/>
  <c r="W12" i="8"/>
  <c r="T14" i="8"/>
  <c r="W14" i="8"/>
  <c r="T16" i="8"/>
  <c r="W16" i="8"/>
  <c r="T18" i="8"/>
  <c r="W18" i="8"/>
  <c r="T20" i="8"/>
  <c r="W20" i="8"/>
  <c r="T22" i="8"/>
  <c r="W22" i="8"/>
  <c r="T24" i="8"/>
  <c r="W24" i="8"/>
  <c r="T26" i="8"/>
  <c r="W26" i="8"/>
  <c r="T28" i="8"/>
  <c r="W28" i="8"/>
  <c r="T30" i="8"/>
  <c r="W30" i="8"/>
  <c r="T32" i="8"/>
  <c r="W32" i="8"/>
  <c r="T33" i="8"/>
  <c r="W33" i="8"/>
  <c r="T34" i="8"/>
  <c r="W34" i="8"/>
  <c r="T35" i="8"/>
  <c r="W35" i="8"/>
  <c r="T36" i="8"/>
  <c r="W36" i="8"/>
  <c r="T37" i="8"/>
  <c r="W37" i="8"/>
  <c r="T38" i="8"/>
  <c r="W38" i="8"/>
  <c r="U39" i="8"/>
  <c r="T8" i="7"/>
  <c r="T9" i="7"/>
  <c r="W9" i="7"/>
  <c r="T10" i="7"/>
  <c r="W10" i="7"/>
  <c r="T11" i="7"/>
  <c r="W11" i="7"/>
  <c r="T12" i="7"/>
  <c r="W12" i="7"/>
  <c r="T13" i="7"/>
  <c r="W13" i="7"/>
  <c r="T15" i="7"/>
  <c r="W15" i="7"/>
  <c r="T17" i="7"/>
  <c r="W17" i="7"/>
  <c r="T19" i="7"/>
  <c r="W19" i="7"/>
  <c r="T21" i="7"/>
  <c r="W21" i="7"/>
  <c r="T23" i="7"/>
  <c r="W23" i="7"/>
  <c r="T25" i="7"/>
  <c r="W25" i="7"/>
  <c r="T27" i="7"/>
  <c r="W27" i="7"/>
  <c r="T29" i="7"/>
  <c r="W29" i="7"/>
  <c r="T31" i="7"/>
  <c r="W31" i="7"/>
  <c r="T33" i="7"/>
  <c r="W33" i="7"/>
  <c r="T34" i="7"/>
  <c r="W34" i="7"/>
  <c r="T35" i="7"/>
  <c r="W35" i="7"/>
  <c r="T36" i="7"/>
  <c r="W36" i="7"/>
  <c r="T37" i="7"/>
  <c r="W37" i="7"/>
  <c r="T38" i="7"/>
  <c r="W38" i="7"/>
  <c r="T39" i="7"/>
  <c r="U39" i="7"/>
  <c r="U40" i="7"/>
  <c r="U41" i="7" s="1"/>
  <c r="U42" i="7" s="1"/>
  <c r="L8" i="6" l="1"/>
  <c r="L18" i="6" s="1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L17" i="6"/>
  <c r="L20" i="6"/>
  <c r="L8" i="5"/>
  <c r="K9" i="5"/>
  <c r="L9" i="5"/>
  <c r="L17" i="5" s="1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L18" i="5"/>
  <c r="L19" i="5" s="1"/>
  <c r="L20" i="5"/>
  <c r="N8" i="4"/>
  <c r="M9" i="4"/>
  <c r="N9" i="4"/>
  <c r="O9" i="4"/>
  <c r="M10" i="4"/>
  <c r="N10" i="4"/>
  <c r="O10" i="4"/>
  <c r="M11" i="4"/>
  <c r="N11" i="4"/>
  <c r="O11" i="4"/>
  <c r="M12" i="4"/>
  <c r="N12" i="4"/>
  <c r="O12" i="4"/>
  <c r="M13" i="4"/>
  <c r="N13" i="4"/>
  <c r="O13" i="4"/>
  <c r="M14" i="4"/>
  <c r="N14" i="4"/>
  <c r="O14" i="4"/>
  <c r="M15" i="4"/>
  <c r="N15" i="4"/>
  <c r="O1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O8" i="3"/>
  <c r="N9" i="3"/>
  <c r="O9" i="3"/>
  <c r="P9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Q20" i="3"/>
  <c r="O21" i="3"/>
  <c r="O22" i="3"/>
  <c r="O27" i="3"/>
  <c r="O23" i="3" l="1"/>
  <c r="O24" i="3" s="1"/>
  <c r="Q60" i="1" l="1"/>
  <c r="Q59" i="1"/>
  <c r="Q58" i="1"/>
  <c r="Q52" i="2"/>
  <c r="Q46" i="2"/>
  <c r="Q41" i="2"/>
  <c r="Q36" i="2"/>
  <c r="Q31" i="2"/>
  <c r="Q26" i="2"/>
  <c r="Q20" i="2"/>
  <c r="Q15" i="2"/>
  <c r="Q10" i="2"/>
  <c r="Q11" i="2"/>
  <c r="Q12" i="2"/>
  <c r="Q13" i="2"/>
  <c r="Q14" i="2"/>
  <c r="Q16" i="2"/>
  <c r="Q17" i="2"/>
  <c r="Q18" i="2"/>
  <c r="Q19" i="2"/>
  <c r="Q21" i="2"/>
  <c r="Q22" i="2"/>
  <c r="Q23" i="2"/>
  <c r="Q24" i="2"/>
  <c r="Q25" i="2"/>
  <c r="Q27" i="2"/>
  <c r="Q28" i="2"/>
  <c r="Q29" i="2"/>
  <c r="Q30" i="2"/>
  <c r="Q32" i="2"/>
  <c r="Q33" i="2"/>
  <c r="Q34" i="2"/>
  <c r="Q35" i="2"/>
  <c r="Q37" i="2"/>
  <c r="Q38" i="2"/>
  <c r="Q39" i="2"/>
  <c r="Q40" i="2"/>
  <c r="Q42" i="2"/>
  <c r="Q43" i="2"/>
  <c r="Q44" i="2"/>
  <c r="Q45" i="2"/>
  <c r="Q47" i="2"/>
  <c r="Q48" i="2"/>
  <c r="Q49" i="2"/>
  <c r="Q50" i="2"/>
  <c r="Q51" i="2"/>
  <c r="Q53" i="2"/>
  <c r="Q54" i="2"/>
  <c r="Q55" i="2"/>
  <c r="Q56" i="2"/>
  <c r="Q9" i="2"/>
  <c r="Q8" i="2"/>
  <c r="Q57" i="1"/>
  <c r="Q52" i="1"/>
  <c r="Q47" i="1"/>
  <c r="Q42" i="1"/>
  <c r="Q37" i="1"/>
  <c r="Q32" i="1"/>
  <c r="Q26" i="1"/>
  <c r="Q21" i="1"/>
  <c r="Q16" i="1"/>
  <c r="Q11" i="1"/>
  <c r="Q9" i="1"/>
  <c r="Q10" i="1"/>
  <c r="Q12" i="1"/>
  <c r="Q13" i="1"/>
  <c r="Q14" i="1"/>
  <c r="Q15" i="1"/>
  <c r="Q17" i="1"/>
  <c r="Q18" i="1"/>
  <c r="Q19" i="1"/>
  <c r="Q20" i="1"/>
  <c r="Q22" i="1"/>
  <c r="Q23" i="1"/>
  <c r="Q24" i="1"/>
  <c r="Q25" i="1"/>
  <c r="Q27" i="1"/>
  <c r="Q28" i="1"/>
  <c r="Q29" i="1"/>
  <c r="Q30" i="1"/>
  <c r="Q31" i="1"/>
  <c r="Q33" i="1"/>
  <c r="Q34" i="1"/>
  <c r="Q35" i="1"/>
  <c r="Q36" i="1"/>
  <c r="Q38" i="1"/>
  <c r="Q39" i="1"/>
  <c r="Q40" i="1"/>
  <c r="Q41" i="1"/>
  <c r="Q43" i="1"/>
  <c r="Q44" i="1"/>
  <c r="Q45" i="1"/>
  <c r="Q46" i="1"/>
  <c r="Q48" i="1"/>
  <c r="Q49" i="1"/>
  <c r="Q50" i="1"/>
  <c r="Q51" i="1"/>
  <c r="Q53" i="1"/>
  <c r="Q54" i="1"/>
  <c r="Q55" i="1"/>
  <c r="Q56" i="1"/>
  <c r="Q8" i="1"/>
  <c r="P56" i="1" l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</calcChain>
</file>

<file path=xl/sharedStrings.xml><?xml version="1.0" encoding="utf-8"?>
<sst xmlns="http://schemas.openxmlformats.org/spreadsheetml/2006/main" count="359" uniqueCount="123">
  <si>
    <t>331번, 332번</t>
    <phoneticPr fontId="3" type="noConversion"/>
  </si>
  <si>
    <t>[331번]  삼양종점-삼양초등학교-화북주공아파트-오현중고등학교-거로사거리-동광초등학교(신천동)
             -이도2동행정복지센터-제주시청-용천마을-버스터미널-공항-신성마을-제주서중-제주민속오일시장
             -S중앙병원-노형주공아파트-백록초등학교-한라대학교-제주고(중흥s클래스)-한라수목원
[332번]  삼양종점-삼양초등학교-화북주공아파트-오현중고등학교-천수동-인화동-일도2동주민센터
             -제주여자상업고등학교-동문로터리-중앙로사거리-광양-용천마을-버스터미널-공항   
             -제주도청(신제주로터리)-수협제주도지회-제원아파트-신제주오피스텔-한라중학교-제주고-한라수목원</t>
    <phoneticPr fontId="3" type="noConversion"/>
  </si>
  <si>
    <t>구분</t>
    <phoneticPr fontId="3" type="noConversion"/>
  </si>
  <si>
    <t>노선번호</t>
    <phoneticPr fontId="3" type="noConversion"/>
  </si>
  <si>
    <t>삼양3동</t>
    <phoneticPr fontId="3" type="noConversion"/>
  </si>
  <si>
    <t>삼양1동</t>
    <phoneticPr fontId="3" type="noConversion"/>
  </si>
  <si>
    <t>동광초교</t>
    <phoneticPr fontId="3" type="noConversion"/>
  </si>
  <si>
    <t>제주시청</t>
    <phoneticPr fontId="3" type="noConversion"/>
  </si>
  <si>
    <t>인제
(천수동)</t>
    <phoneticPr fontId="3" type="noConversion"/>
  </si>
  <si>
    <t>중앙로사거리</t>
    <phoneticPr fontId="3" type="noConversion"/>
  </si>
  <si>
    <t>제주터미널</t>
    <phoneticPr fontId="3" type="noConversion"/>
  </si>
  <si>
    <t>공항</t>
    <phoneticPr fontId="3" type="noConversion"/>
  </si>
  <si>
    <t>오일시장</t>
    <phoneticPr fontId="3" type="noConversion"/>
  </si>
  <si>
    <t>제원아파트</t>
    <phoneticPr fontId="3" type="noConversion"/>
  </si>
  <si>
    <t>한라수목원</t>
    <phoneticPr fontId="3" type="noConversion"/>
  </si>
  <si>
    <t>332번</t>
  </si>
  <si>
    <t>331번</t>
  </si>
  <si>
    <t>[331번]  한라수목원-제주고-한라대학교-백록초등학교-노형주공아파트-S중앙병원-제주민속오일시장-제주서중
            -신성마을-공항-버스터미널-남서광마을-제주시청-이도2동행정복지센터-동광초등학교(신천동)
            -거로사거리-오현중고등학교-화북주공아파트-삼양초등학교-삼양종점
[332번]  한라수목원-제주고-한라중학교-신제주오피스텔-제원아파트-수협제주도지회-제주도청(신제주로터리)
            -공항-버스터미널-남서광마을-광양-중앙로사거리-동문로터리-제주여자상업고등학교-일도2동주민센터
            -인화동-천수동-오현중고등학교-화북주공아파트-삼양초등학교-삼양종점</t>
    <phoneticPr fontId="3" type="noConversion"/>
  </si>
  <si>
    <t>(시행일 : 2019.12.26.)</t>
    <phoneticPr fontId="3" type="noConversion"/>
  </si>
  <si>
    <t>6:50
(삼양3동 출발)</t>
    <phoneticPr fontId="3" type="noConversion"/>
  </si>
  <si>
    <t>8:00
(삼양3동 출발)</t>
    <phoneticPr fontId="3" type="noConversion"/>
  </si>
  <si>
    <t>10:00
(삼양3동 출발)</t>
    <phoneticPr fontId="3" type="noConversion"/>
  </si>
  <si>
    <t>11:35
(삼양3동 출발)</t>
    <phoneticPr fontId="3" type="noConversion"/>
  </si>
  <si>
    <t>6:10
(출발)</t>
    <phoneticPr fontId="3" type="noConversion"/>
  </si>
  <si>
    <t>7:40
(삼양3동 종료)</t>
    <phoneticPr fontId="3" type="noConversion"/>
  </si>
  <si>
    <t>9:16
(삼양3동 종료)</t>
    <phoneticPr fontId="3" type="noConversion"/>
  </si>
  <si>
    <t>11:00
(삼양3동 종료)</t>
    <phoneticPr fontId="3" type="noConversion"/>
  </si>
  <si>
    <t>12:55
(삼양3동 종료)</t>
    <phoneticPr fontId="3" type="noConversion"/>
  </si>
  <si>
    <t xml:space="preserve"> </t>
    <phoneticPr fontId="3" type="noConversion"/>
  </si>
  <si>
    <t>삼양1동(3동)→터미널→한라수목원</t>
    <phoneticPr fontId="3" type="noConversion"/>
  </si>
  <si>
    <t>한라수목원→터미널→삼양1동(3동)</t>
    <phoneticPr fontId="3" type="noConversion"/>
  </si>
  <si>
    <t xml:space="preserve"> </t>
    <phoneticPr fontId="3" type="noConversion"/>
  </si>
  <si>
    <t>[331번] 첫차 6:20, 막차 21:20, 배차간격 25~50분
[332번] 첫차 6:00, 막차 21:45, 배차간격 27~45분, 금남여객(064-753-4423)</t>
    <phoneticPr fontId="3" type="noConversion"/>
  </si>
  <si>
    <t>13:45
(삼양3동 출발)</t>
    <phoneticPr fontId="3" type="noConversion"/>
  </si>
  <si>
    <t>15:25
(삼양3동 출발)</t>
    <phoneticPr fontId="3" type="noConversion"/>
  </si>
  <si>
    <t>17:00
(삼양3동 출발)</t>
    <phoneticPr fontId="3" type="noConversion"/>
  </si>
  <si>
    <t>18:40
(삼양3동 출발)</t>
    <phoneticPr fontId="3" type="noConversion"/>
  </si>
  <si>
    <t>20:20
(삼양3동 출발)</t>
    <phoneticPr fontId="3" type="noConversion"/>
  </si>
  <si>
    <t>14:41
(삼양3동 종료)</t>
    <phoneticPr fontId="3" type="noConversion"/>
  </si>
  <si>
    <t>1620
(삼양3동 종료)</t>
    <phoneticPr fontId="3" type="noConversion"/>
  </si>
  <si>
    <t>18:06
(삼양3동 종료)</t>
    <phoneticPr fontId="3" type="noConversion"/>
  </si>
  <si>
    <t>19:49
(삼양3동 종료)</t>
    <phoneticPr fontId="3" type="noConversion"/>
  </si>
  <si>
    <t>21:40
(삼양3동 종료)</t>
    <phoneticPr fontId="3" type="noConversion"/>
  </si>
  <si>
    <t>[331번] 첫차 6:10, 막차 21:30, 배차간격 30~50분
[332번] 첫차(제원아파트 출발) 6:10, 막차 22:00, 배차간격 30~50분, 금남여객(064-753-4423)</t>
    <phoneticPr fontId="3" type="noConversion"/>
  </si>
  <si>
    <t xml:space="preserve"> </t>
    <phoneticPr fontId="3" type="noConversion"/>
  </si>
  <si>
    <t>22:39
(영평하동 종료)</t>
    <phoneticPr fontId="3" type="noConversion"/>
  </si>
  <si>
    <t>제주대학교</t>
    <phoneticPr fontId="3" type="noConversion"/>
  </si>
  <si>
    <t>영평상동</t>
    <phoneticPr fontId="3" type="noConversion"/>
  </si>
  <si>
    <t>제주여중고</t>
    <phoneticPr fontId="3" type="noConversion"/>
  </si>
  <si>
    <t>서해아파트</t>
    <phoneticPr fontId="3" type="noConversion"/>
  </si>
  <si>
    <t>중앙로</t>
    <phoneticPr fontId="3" type="noConversion"/>
  </si>
  <si>
    <t>화북 진남로</t>
    <phoneticPr fontId="3" type="noConversion"/>
  </si>
  <si>
    <t>삼양초교</t>
    <phoneticPr fontId="3" type="noConversion"/>
  </si>
  <si>
    <t>도련초교</t>
    <phoneticPr fontId="3" type="noConversion"/>
  </si>
  <si>
    <t>영평하동</t>
    <phoneticPr fontId="3" type="noConversion"/>
  </si>
  <si>
    <t>첫차 06:20, 막차 21:05, 배차간격 30~90분, 금남여객(064-753-4423)</t>
    <phoneticPr fontId="26" type="noConversion"/>
  </si>
  <si>
    <t>제주대→황사평→삼양초→중앙로
→제주여중고→제주대 (순환)</t>
    <phoneticPr fontId="3" type="noConversion"/>
  </si>
  <si>
    <t xml:space="preserve">  제주대학교-영평하동-황사평-거로마을-도련초교-삼양초교-제주동중-화북 진남로-오현중고교
   -제주교육대학교-사라봉-제주여상-제주동초교-동문로터리-중앙로-보성시장-동광양-서해아파트
   -제주경제통상진흥원-영지학교-제주여중고-신성여중고-영평상동-가시나물-제주대학교</t>
    <phoneticPr fontId="3" type="noConversion"/>
  </si>
  <si>
    <t>421번</t>
    <phoneticPr fontId="3" type="noConversion"/>
  </si>
  <si>
    <t>22:20
(영평하동 종료)</t>
    <phoneticPr fontId="26" type="noConversion"/>
  </si>
  <si>
    <t>제주대학교</t>
    <phoneticPr fontId="26" type="noConversion"/>
  </si>
  <si>
    <t>영평하동</t>
  </si>
  <si>
    <t>도련초교</t>
  </si>
  <si>
    <t>삼양초교</t>
  </si>
  <si>
    <t>중앙로</t>
  </si>
  <si>
    <t>서해아파트</t>
  </si>
  <si>
    <t>제주여중고</t>
    <phoneticPr fontId="26" type="noConversion"/>
  </si>
  <si>
    <t>영평상동</t>
  </si>
  <si>
    <t>첫차 06:10, 막차 21:00, 배차간격 50~90분, 금남여객(064-753-4423)</t>
    <phoneticPr fontId="26" type="noConversion"/>
  </si>
  <si>
    <t>제주대→제주여중고→중앙로
→삼양초→황사평→제주대(순환)</t>
    <phoneticPr fontId="3" type="noConversion"/>
  </si>
  <si>
    <t xml:space="preserve"> 제주대학교-가시나물-영평상동-신성여중고-제주여중고-영지학교-연수마을
  -제주경제통상진흥원-서해아파트-문예회관-동광양-보성시장-중앙로-동문로터리
  -제주동초교-제주여상-사라봉-제주교육대학교-오현중고교-화북남문-제주동중-삼양초교
  -도련초교-거로마을-황사평-영평하동-가시나물-제주대학교</t>
    <phoneticPr fontId="26" type="noConversion"/>
  </si>
  <si>
    <t>422번</t>
    <phoneticPr fontId="3" type="noConversion"/>
  </si>
  <si>
    <t>버스터미널</t>
    <phoneticPr fontId="26" type="noConversion"/>
  </si>
  <si>
    <t>시청</t>
  </si>
  <si>
    <t>화북주공 입구</t>
    <phoneticPr fontId="26" type="noConversion"/>
  </si>
  <si>
    <t>천수동</t>
  </si>
  <si>
    <t>첫차 06:00, 막차 20:30, 배차간격 85~130분, 금남여객(064-753-4423)</t>
    <phoneticPr fontId="26" type="noConversion"/>
  </si>
  <si>
    <t>버스터미널→천수동→화북→
황사평→시청→버스터미널(순환)</t>
    <phoneticPr fontId="3" type="noConversion"/>
  </si>
  <si>
    <t xml:space="preserve"> 제주터미널-한국병원-동광양-인화초교-천수동-제주교육대학교-오현중고교
  -화북초교-화북남문-제주동중-화북주공 입구-거로마을-황사평-영평하동
  -영평상동-신성여중고-제주여중고-중앙여고-법원-시청-제주터미널</t>
    <phoneticPr fontId="3" type="noConversion"/>
  </si>
  <si>
    <t>423번</t>
    <phoneticPr fontId="3" type="noConversion"/>
  </si>
  <si>
    <t xml:space="preserve"> </t>
    <phoneticPr fontId="26" type="noConversion"/>
  </si>
  <si>
    <t>버스터미널</t>
    <phoneticPr fontId="26" type="noConversion"/>
  </si>
  <si>
    <t>화북주공 입구</t>
    <phoneticPr fontId="26" type="noConversion"/>
  </si>
  <si>
    <t>제주여중고</t>
    <phoneticPr fontId="26" type="noConversion"/>
  </si>
  <si>
    <t>구분</t>
    <phoneticPr fontId="3" type="noConversion"/>
  </si>
  <si>
    <t>(시행일 : 2019.12.26.)</t>
    <phoneticPr fontId="3" type="noConversion"/>
  </si>
  <si>
    <t>첫차 05:51, 막차 20:35, 배차간격 89~125분, 금남여객(064-753-4423)</t>
    <phoneticPr fontId="26" type="noConversion"/>
  </si>
  <si>
    <t>버스터미널→시청→영평동→
황사평→화북→버스터미널(순환)</t>
    <phoneticPr fontId="3" type="noConversion"/>
  </si>
  <si>
    <t xml:space="preserve">  버스터미널-시청-법원-중앙여고-제주여중고-신성여중고-영평상동
   -영평하동-황사평-거로마을-화북주공입구-제주동중-화북남문-화북초교
   -오현중고교-제주교육대학교-천수동-인화초교-동광양-한국병원-버스터미널</t>
    <phoneticPr fontId="26" type="noConversion"/>
  </si>
  <si>
    <t>424번</t>
    <phoneticPr fontId="3" type="noConversion"/>
  </si>
  <si>
    <t>o</t>
  </si>
  <si>
    <t xml:space="preserve"> </t>
    <phoneticPr fontId="26" type="noConversion"/>
  </si>
  <si>
    <t>오일장 경유</t>
  </si>
  <si>
    <t xml:space="preserve">오일장 </t>
    <phoneticPr fontId="26" type="noConversion"/>
  </si>
  <si>
    <t>비 고</t>
  </si>
  <si>
    <t>제주
대학교</t>
    <phoneticPr fontId="26" type="noConversion"/>
  </si>
  <si>
    <t>제주
여중고</t>
    <phoneticPr fontId="26" type="noConversion"/>
  </si>
  <si>
    <t>제주
시청</t>
    <phoneticPr fontId="26" type="noConversion"/>
  </si>
  <si>
    <t>중앙로
사거리</t>
  </si>
  <si>
    <t>용담
로터리</t>
    <phoneticPr fontId="26" type="noConversion"/>
  </si>
  <si>
    <t>공항입구</t>
  </si>
  <si>
    <t>신제주
로터리</t>
    <phoneticPr fontId="26" type="noConversion"/>
  </si>
  <si>
    <t>한라
병원</t>
    <phoneticPr fontId="26" type="noConversion"/>
  </si>
  <si>
    <t>오일
시장</t>
  </si>
  <si>
    <t>정존
마을</t>
    <phoneticPr fontId="26" type="noConversion"/>
  </si>
  <si>
    <t>광령1리</t>
  </si>
  <si>
    <t>관광대</t>
  </si>
  <si>
    <t>고성</t>
  </si>
  <si>
    <t>하귀
초등학교</t>
    <phoneticPr fontId="26" type="noConversion"/>
  </si>
  <si>
    <t>장전</t>
  </si>
  <si>
    <t>구분</t>
  </si>
  <si>
    <t>(시행일 : 2019.12.26.)</t>
    <phoneticPr fontId="26" type="noConversion"/>
  </si>
  <si>
    <t>첫차(하귀초 출발) 6:15, 막차 21:10, 배차간격 26분~50분, 삼화여객(064-753-1621)</t>
    <phoneticPr fontId="26" type="noConversion"/>
  </si>
  <si>
    <t>장전리→하귀→제주도청
→중앙로→제주대학교</t>
    <phoneticPr fontId="3" type="noConversion"/>
  </si>
  <si>
    <r>
      <t xml:space="preserve">   장전-수산- 하귀초등학교-귀일중-고성리-광령3.2.1리-해안동입구-월산마을-정존마을-노형초-노형오거리-한라병원-삼무공원-수협도지회-신제주로터리-공항입구
    -용담로터리-서문시장-관덕정-중앙로사거리-시민회관-제주시청-제주여자중·고등학교-아라동주민센터-인다마을-제주대학교병원-제주대학교
  </t>
    </r>
    <r>
      <rPr>
        <sz val="14"/>
        <color rgb="FFFF0000"/>
        <rFont val="새굴림"/>
        <family val="1"/>
        <charset val="129"/>
      </rPr>
      <t>※ 오일장날(2일,7일) 에 한해 오일시장 경유</t>
    </r>
    <phoneticPr fontId="26" type="noConversion"/>
  </si>
  <si>
    <t>455번</t>
    <phoneticPr fontId="3" type="noConversion"/>
  </si>
  <si>
    <t xml:space="preserve"> </t>
    <phoneticPr fontId="26" type="noConversion"/>
  </si>
  <si>
    <t>오일
시장</t>
    <phoneticPr fontId="26" type="noConversion"/>
  </si>
  <si>
    <t>한라
병원</t>
  </si>
  <si>
    <t>제주
여중고</t>
    <phoneticPr fontId="26" type="noConversion"/>
  </si>
  <si>
    <t>첫차 6:30, 막차 21:20, 배차간격 35분~55분, 삼화여객(064-753-1621)</t>
    <phoneticPr fontId="26" type="noConversion"/>
  </si>
  <si>
    <t>제주대학교→중앙로
→제주도청→하귀→장전리</t>
    <phoneticPr fontId="3" type="noConversion"/>
  </si>
  <si>
    <r>
      <t xml:space="preserve">   제주대학교-제주대학교병원-인다마을-아라동주민센터-제주여자중·고등학교-제주시청-시민회관-중앙로사거리-관덕정-서문시장-용담로터리-공항입구-신제주로터리
    -수협도지회-삼무공원-한라병원-노형오거리-정존마을-월산-해안동입구-광령1.2.3리-고성리-귀일중-하귀초등학교-수산-장전
</t>
    </r>
    <r>
      <rPr>
        <sz val="14"/>
        <color rgb="FFFF0000"/>
        <rFont val="새굴림"/>
        <family val="1"/>
        <charset val="129"/>
      </rPr>
      <t xml:space="preserve">   ※ 오일장날(2일,7일) 에 한해 오일시장 경유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</si>
</sst>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4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40"/>
      <color theme="0"/>
      <name val="맑은 고딕"/>
      <family val="3"/>
      <charset val="129"/>
      <scheme val="major"/>
    </font>
    <font>
      <sz val="15"/>
      <name val="새굴림"/>
      <family val="1"/>
      <charset val="129"/>
    </font>
    <font>
      <sz val="6"/>
      <name val="맑은 고딕"/>
      <family val="2"/>
      <charset val="129"/>
      <scheme val="minor"/>
    </font>
    <font>
      <sz val="14"/>
      <color theme="1"/>
      <name val="제주고딕"/>
      <family val="3"/>
      <charset val="129"/>
    </font>
    <font>
      <sz val="14"/>
      <name val="새굴림"/>
      <family val="1"/>
      <charset val="129"/>
    </font>
    <font>
      <sz val="14"/>
      <name val="맑은 고딕"/>
      <family val="2"/>
      <charset val="129"/>
      <scheme val="minor"/>
    </font>
    <font>
      <sz val="14"/>
      <name val="제주고딕"/>
      <family val="3"/>
      <charset val="129"/>
    </font>
    <font>
      <b/>
      <sz val="14"/>
      <color rgb="FF0070C0"/>
      <name val="제주고딕"/>
      <family val="3"/>
      <charset val="129"/>
    </font>
    <font>
      <sz val="18"/>
      <color theme="1"/>
      <name val="맑은 고딕"/>
      <family val="2"/>
      <charset val="129"/>
      <scheme val="minor"/>
    </font>
    <font>
      <b/>
      <sz val="14"/>
      <color theme="1"/>
      <name val="제주고딕"/>
      <family val="3"/>
      <charset val="129"/>
    </font>
    <font>
      <sz val="14"/>
      <color theme="1"/>
      <name val="맑은 고딕"/>
      <family val="2"/>
      <charset val="129"/>
      <scheme val="minor"/>
    </font>
    <font>
      <sz val="20"/>
      <name val="맑은 고딕"/>
      <family val="2"/>
      <charset val="129"/>
      <scheme val="minor"/>
    </font>
    <font>
      <b/>
      <sz val="18"/>
      <color theme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7"/>
      <color theme="1"/>
      <name val="새굴림"/>
      <family val="1"/>
      <charset val="129"/>
    </font>
    <font>
      <b/>
      <sz val="19"/>
      <color rgb="FF009900"/>
      <name val="맑은 고딕"/>
      <family val="3"/>
      <charset val="129"/>
      <scheme val="major"/>
    </font>
    <font>
      <b/>
      <sz val="50"/>
      <color theme="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18"/>
      <color theme="1"/>
      <name val="맑은 고딕"/>
      <family val="2"/>
      <scheme val="minor"/>
    </font>
    <font>
      <b/>
      <sz val="14"/>
      <color theme="1"/>
      <name val="새굴림"/>
      <family val="1"/>
      <charset val="129"/>
    </font>
    <font>
      <sz val="11"/>
      <name val="돋움"/>
      <family val="3"/>
      <charset val="129"/>
    </font>
    <font>
      <sz val="8"/>
      <color indexed="22"/>
      <name val="돋움"/>
      <family val="3"/>
      <charset val="129"/>
    </font>
    <font>
      <b/>
      <sz val="16"/>
      <color rgb="FF009900"/>
      <name val="맑은 고딕"/>
      <family val="3"/>
      <charset val="129"/>
      <scheme val="minor"/>
    </font>
    <font>
      <sz val="11"/>
      <color theme="1"/>
      <name val="새굴림"/>
      <family val="1"/>
      <charset val="129"/>
    </font>
    <font>
      <sz val="14"/>
      <color theme="1"/>
      <name val="새굴림"/>
      <family val="1"/>
      <charset val="129"/>
    </font>
    <font>
      <b/>
      <sz val="20"/>
      <color rgb="FF009900"/>
      <name val="맑은 고딕"/>
      <family val="3"/>
      <charset val="129"/>
      <scheme val="major"/>
    </font>
    <font>
      <sz val="14"/>
      <color rgb="FFFF0000"/>
      <name val="새굴림"/>
      <family val="1"/>
      <charset val="129"/>
    </font>
    <font>
      <sz val="16"/>
      <color theme="1"/>
      <name val="맑은 고딕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rgb="FF009900"/>
      </top>
      <bottom/>
      <diagonal/>
    </border>
    <border>
      <left style="thick">
        <color rgb="FF009900"/>
      </left>
      <right style="thick">
        <color rgb="FF009900"/>
      </right>
      <top style="thick">
        <color rgb="FF009900"/>
      </top>
      <bottom style="thick">
        <color rgb="FF009900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2" fillId="0" borderId="0">
      <alignment vertical="center"/>
    </xf>
    <xf numFmtId="0" fontId="33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7" fillId="3" borderId="0" xfId="0" applyFont="1" applyFill="1">
      <alignment vertical="center"/>
    </xf>
    <xf numFmtId="0" fontId="9" fillId="0" borderId="2" xfId="0" applyFont="1" applyFill="1" applyBorder="1" applyAlignment="1">
      <alignment vertical="center" wrapText="1"/>
    </xf>
    <xf numFmtId="20" fontId="10" fillId="3" borderId="0" xfId="0" applyNumberFormat="1" applyFont="1" applyFill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5" borderId="5" xfId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20" fontId="11" fillId="6" borderId="12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20" fontId="11" fillId="6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20" fontId="11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20" fontId="11" fillId="3" borderId="13" xfId="0" applyNumberFormat="1" applyFont="1" applyFill="1" applyBorder="1" applyAlignment="1">
      <alignment horizontal="center" vertical="center"/>
    </xf>
    <xf numFmtId="20" fontId="11" fillId="3" borderId="11" xfId="0" applyNumberFormat="1" applyFont="1" applyFill="1" applyBorder="1" applyAlignment="1">
      <alignment horizontal="center" vertical="center" wrapText="1"/>
    </xf>
    <xf numFmtId="20" fontId="2" fillId="0" borderId="0" xfId="0" applyNumberFormat="1" applyFont="1">
      <alignment vertical="center"/>
    </xf>
    <xf numFmtId="20" fontId="10" fillId="0" borderId="0" xfId="0" applyNumberFormat="1" applyFont="1">
      <alignment vertical="center"/>
    </xf>
    <xf numFmtId="20" fontId="11" fillId="6" borderId="11" xfId="0" applyNumberFormat="1" applyFont="1" applyFill="1" applyBorder="1" applyAlignment="1">
      <alignment horizontal="center" vertical="center" wrapText="1"/>
    </xf>
    <xf numFmtId="20" fontId="11" fillId="3" borderId="11" xfId="0" applyNumberFormat="1" applyFont="1" applyFill="1" applyBorder="1" applyAlignment="1">
      <alignment horizontal="center" vertical="center"/>
    </xf>
    <xf numFmtId="20" fontId="11" fillId="6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20" fontId="11" fillId="6" borderId="12" xfId="0" applyNumberFormat="1" applyFont="1" applyFill="1" applyBorder="1" applyAlignment="1">
      <alignment horizontal="center" vertical="center" wrapText="1"/>
    </xf>
    <xf numFmtId="20" fontId="11" fillId="6" borderId="13" xfId="0" applyNumberFormat="1" applyFont="1" applyFill="1" applyBorder="1" applyAlignment="1">
      <alignment horizontal="center" vertical="center" wrapText="1"/>
    </xf>
    <xf numFmtId="20" fontId="11" fillId="3" borderId="13" xfId="0" applyNumberFormat="1" applyFont="1" applyFill="1" applyBorder="1" applyAlignment="1">
      <alignment horizontal="center" vertical="center" wrapText="1"/>
    </xf>
    <xf numFmtId="20" fontId="2" fillId="3" borderId="0" xfId="0" applyNumberFormat="1" applyFont="1" applyFill="1">
      <alignment vertical="center"/>
    </xf>
    <xf numFmtId="20" fontId="13" fillId="0" borderId="0" xfId="0" applyNumberFormat="1" applyFo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20" fontId="8" fillId="6" borderId="11" xfId="0" applyNumberFormat="1" applyFont="1" applyFill="1" applyBorder="1" applyAlignment="1">
      <alignment horizontal="center" vertical="center" wrapText="1"/>
    </xf>
    <xf numFmtId="20" fontId="8" fillId="6" borderId="12" xfId="0" applyNumberFormat="1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20" fontId="8" fillId="6" borderId="13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20" fontId="15" fillId="0" borderId="0" xfId="0" applyNumberFormat="1" applyFont="1">
      <alignment vertical="center"/>
    </xf>
    <xf numFmtId="20" fontId="8" fillId="6" borderId="11" xfId="0" applyNumberFormat="1" applyFont="1" applyFill="1" applyBorder="1" applyAlignment="1">
      <alignment horizontal="center" vertical="center"/>
    </xf>
    <xf numFmtId="20" fontId="4" fillId="0" borderId="0" xfId="0" applyNumberFormat="1" applyFont="1">
      <alignment vertical="center"/>
    </xf>
    <xf numFmtId="0" fontId="16" fillId="0" borderId="0" xfId="0" applyFont="1">
      <alignment vertical="center"/>
    </xf>
    <xf numFmtId="20" fontId="16" fillId="0" borderId="0" xfId="0" applyNumberFormat="1" applyFont="1">
      <alignment vertical="center"/>
    </xf>
    <xf numFmtId="20" fontId="0" fillId="0" borderId="0" xfId="0" applyNumberFormat="1" applyFont="1">
      <alignment vertical="center"/>
    </xf>
    <xf numFmtId="0" fontId="14" fillId="0" borderId="1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0" fontId="8" fillId="3" borderId="12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20" fontId="8" fillId="3" borderId="13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7" fillId="3" borderId="0" xfId="0" applyNumberFormat="1" applyFont="1" applyFill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20" fontId="18" fillId="3" borderId="3" xfId="0" applyNumberFormat="1" applyFont="1" applyFill="1" applyBorder="1" applyAlignment="1">
      <alignment horizontal="right" vertical="center"/>
    </xf>
    <xf numFmtId="20" fontId="10" fillId="3" borderId="3" xfId="0" applyNumberFormat="1" applyFont="1" applyFill="1" applyBorder="1" applyAlignment="1">
      <alignment horizontal="right" vertical="center"/>
    </xf>
    <xf numFmtId="0" fontId="1" fillId="0" borderId="0" xfId="2">
      <alignment vertical="center"/>
    </xf>
    <xf numFmtId="176" fontId="1" fillId="0" borderId="0" xfId="2" applyNumberFormat="1">
      <alignment vertical="center"/>
    </xf>
    <xf numFmtId="0" fontId="1" fillId="0" borderId="0" xfId="2" applyFont="1">
      <alignment vertical="center"/>
    </xf>
    <xf numFmtId="20" fontId="1" fillId="0" borderId="0" xfId="2" applyNumberFormat="1">
      <alignment vertical="center"/>
    </xf>
    <xf numFmtId="20" fontId="1" fillId="0" borderId="0" xfId="2" applyNumberFormat="1" applyFont="1">
      <alignment vertical="center"/>
    </xf>
    <xf numFmtId="20" fontId="21" fillId="0" borderId="14" xfId="3" applyNumberFormat="1" applyFont="1" applyBorder="1" applyAlignment="1">
      <alignment horizontal="center" vertical="center"/>
    </xf>
    <xf numFmtId="176" fontId="1" fillId="0" borderId="0" xfId="2" applyNumberFormat="1" applyFont="1">
      <alignment vertical="center"/>
    </xf>
    <xf numFmtId="20" fontId="21" fillId="0" borderId="15" xfId="3" applyNumberFormat="1" applyFont="1" applyBorder="1" applyAlignment="1">
      <alignment horizontal="center" vertical="center"/>
    </xf>
    <xf numFmtId="20" fontId="21" fillId="0" borderId="14" xfId="3" applyNumberFormat="1" applyFont="1" applyBorder="1" applyAlignment="1">
      <alignment horizontal="center" vertical="center" wrapText="1"/>
    </xf>
    <xf numFmtId="0" fontId="8" fillId="7" borderId="16" xfId="2" applyFont="1" applyFill="1" applyBorder="1" applyAlignment="1">
      <alignment horizontal="center" vertical="center"/>
    </xf>
    <xf numFmtId="20" fontId="21" fillId="3" borderId="13" xfId="3" applyNumberFormat="1" applyFont="1" applyFill="1" applyBorder="1" applyAlignment="1">
      <alignment horizontal="center" vertical="center"/>
    </xf>
    <xf numFmtId="20" fontId="21" fillId="3" borderId="12" xfId="3" applyNumberFormat="1" applyFont="1" applyFill="1" applyBorder="1" applyAlignment="1">
      <alignment horizontal="center" vertical="center"/>
    </xf>
    <xf numFmtId="0" fontId="8" fillId="7" borderId="17" xfId="2" applyFont="1" applyFill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8" fillId="7" borderId="18" xfId="2" applyFont="1" applyFill="1" applyBorder="1" applyAlignment="1">
      <alignment horizontal="center" vertical="center"/>
    </xf>
    <xf numFmtId="0" fontId="22" fillId="0" borderId="0" xfId="2" applyFont="1">
      <alignment vertical="center"/>
    </xf>
    <xf numFmtId="176" fontId="22" fillId="0" borderId="0" xfId="2" applyNumberFormat="1" applyFont="1">
      <alignment vertical="center"/>
    </xf>
    <xf numFmtId="0" fontId="23" fillId="3" borderId="3" xfId="3" applyFont="1" applyFill="1" applyBorder="1" applyAlignment="1">
      <alignment horizontal="right"/>
    </xf>
    <xf numFmtId="0" fontId="24" fillId="3" borderId="3" xfId="3" applyFont="1" applyFill="1" applyBorder="1" applyAlignment="1">
      <alignment vertical="center"/>
    </xf>
    <xf numFmtId="0" fontId="24" fillId="3" borderId="3" xfId="3" applyFont="1" applyFill="1" applyBorder="1" applyAlignment="1">
      <alignment horizontal="left" vertical="center"/>
    </xf>
    <xf numFmtId="0" fontId="23" fillId="3" borderId="19" xfId="3" applyFont="1" applyFill="1" applyBorder="1" applyAlignment="1">
      <alignment horizontal="right"/>
    </xf>
    <xf numFmtId="0" fontId="24" fillId="3" borderId="19" xfId="3" applyFont="1" applyFill="1" applyBorder="1" applyAlignment="1">
      <alignment vertical="center"/>
    </xf>
    <xf numFmtId="0" fontId="25" fillId="3" borderId="19" xfId="3" applyFont="1" applyFill="1" applyBorder="1" applyAlignment="1">
      <alignment horizontal="left" vertical="center"/>
    </xf>
    <xf numFmtId="0" fontId="27" fillId="0" borderId="20" xfId="2" applyFont="1" applyFill="1" applyBorder="1" applyAlignment="1">
      <alignment horizontal="left" vertical="center" wrapText="1"/>
    </xf>
    <xf numFmtId="0" fontId="28" fillId="0" borderId="20" xfId="3" applyFont="1" applyBorder="1" applyAlignment="1">
      <alignment horizontal="center" vertical="center" shrinkToFit="1"/>
    </xf>
    <xf numFmtId="0" fontId="28" fillId="0" borderId="20" xfId="3" applyFont="1" applyBorder="1" applyAlignment="1">
      <alignment horizontal="center" vertical="center" wrapText="1" shrinkToFit="1"/>
    </xf>
    <xf numFmtId="0" fontId="29" fillId="8" borderId="20" xfId="3" applyFont="1" applyFill="1" applyBorder="1" applyAlignment="1">
      <alignment horizontal="center" vertical="center" shrinkToFit="1"/>
    </xf>
    <xf numFmtId="0" fontId="15" fillId="0" borderId="0" xfId="2" applyFont="1" applyAlignment="1">
      <alignment horizontal="center" vertical="center"/>
    </xf>
    <xf numFmtId="20" fontId="15" fillId="0" borderId="0" xfId="2" applyNumberFormat="1" applyFont="1" applyAlignment="1">
      <alignment horizontal="center" vertical="center"/>
    </xf>
    <xf numFmtId="20" fontId="21" fillId="3" borderId="15" xfId="3" applyNumberFormat="1" applyFont="1" applyFill="1" applyBorder="1" applyAlignment="1">
      <alignment horizontal="center" vertical="center"/>
    </xf>
    <xf numFmtId="20" fontId="21" fillId="3" borderId="14" xfId="3" applyNumberFormat="1" applyFont="1" applyFill="1" applyBorder="1" applyAlignment="1">
      <alignment horizontal="center" vertical="center" wrapText="1"/>
    </xf>
    <xf numFmtId="20" fontId="21" fillId="3" borderId="14" xfId="3" applyNumberFormat="1" applyFont="1" applyFill="1" applyBorder="1" applyAlignment="1">
      <alignment horizontal="center" vertical="center"/>
    </xf>
    <xf numFmtId="0" fontId="8" fillId="7" borderId="8" xfId="2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 vertical="center" wrapText="1"/>
    </xf>
    <xf numFmtId="0" fontId="8" fillId="7" borderId="7" xfId="2" applyFont="1" applyFill="1" applyBorder="1" applyAlignment="1">
      <alignment horizontal="center" vertical="center"/>
    </xf>
    <xf numFmtId="20" fontId="22" fillId="0" borderId="0" xfId="2" applyNumberFormat="1" applyFont="1">
      <alignment vertical="center"/>
    </xf>
    <xf numFmtId="0" fontId="24" fillId="3" borderId="0" xfId="3" applyFont="1" applyFill="1" applyBorder="1" applyAlignment="1">
      <alignment vertical="center"/>
    </xf>
    <xf numFmtId="20" fontId="8" fillId="0" borderId="15" xfId="2" applyNumberFormat="1" applyFont="1" applyBorder="1" applyAlignment="1">
      <alignment horizontal="center" vertical="center"/>
    </xf>
    <xf numFmtId="20" fontId="8" fillId="0" borderId="14" xfId="2" applyNumberFormat="1" applyFont="1" applyBorder="1" applyAlignment="1">
      <alignment horizontal="center" vertical="center"/>
    </xf>
    <xf numFmtId="20" fontId="8" fillId="0" borderId="13" xfId="2" applyNumberFormat="1" applyFont="1" applyBorder="1" applyAlignment="1">
      <alignment horizontal="center" vertical="center"/>
    </xf>
    <xf numFmtId="20" fontId="8" fillId="0" borderId="12" xfId="2" applyNumberFormat="1" applyFont="1" applyBorder="1" applyAlignment="1">
      <alignment horizontal="center" vertical="center"/>
    </xf>
    <xf numFmtId="20" fontId="8" fillId="0" borderId="12" xfId="2" applyNumberFormat="1" applyFont="1" applyFill="1" applyBorder="1" applyAlignment="1">
      <alignment horizontal="center" vertical="center"/>
    </xf>
    <xf numFmtId="0" fontId="24" fillId="3" borderId="19" xfId="3" applyFont="1" applyFill="1" applyBorder="1" applyAlignment="1">
      <alignment horizontal="left" vertical="center"/>
    </xf>
    <xf numFmtId="0" fontId="19" fillId="0" borderId="0" xfId="2" applyFont="1" applyAlignment="1">
      <alignment horizontal="center" vertical="center"/>
    </xf>
    <xf numFmtId="176" fontId="19" fillId="0" borderId="0" xfId="2" applyNumberFormat="1" applyFont="1" applyAlignment="1">
      <alignment horizontal="center" vertical="center"/>
    </xf>
    <xf numFmtId="176" fontId="15" fillId="0" borderId="15" xfId="2" applyNumberFormat="1" applyFont="1" applyBorder="1" applyAlignment="1">
      <alignment horizontal="center" vertical="center"/>
    </xf>
    <xf numFmtId="176" fontId="8" fillId="0" borderId="14" xfId="2" applyNumberFormat="1" applyFont="1" applyBorder="1" applyAlignment="1">
      <alignment horizontal="center" vertical="center"/>
    </xf>
    <xf numFmtId="176" fontId="15" fillId="0" borderId="14" xfId="2" applyNumberFormat="1" applyFont="1" applyBorder="1" applyAlignment="1">
      <alignment horizontal="center" vertical="center"/>
    </xf>
    <xf numFmtId="176" fontId="15" fillId="0" borderId="13" xfId="2" applyNumberFormat="1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/>
    </xf>
    <xf numFmtId="176" fontId="15" fillId="0" borderId="12" xfId="2" applyNumberFormat="1" applyFont="1" applyBorder="1" applyAlignment="1">
      <alignment horizontal="center" vertical="center"/>
    </xf>
    <xf numFmtId="176" fontId="8" fillId="0" borderId="12" xfId="2" applyNumberFormat="1" applyFont="1" applyFill="1" applyBorder="1" applyAlignment="1">
      <alignment horizontal="center" vertical="center"/>
    </xf>
    <xf numFmtId="0" fontId="25" fillId="3" borderId="3" xfId="3" applyFont="1" applyFill="1" applyBorder="1" applyAlignment="1">
      <alignment horizontal="left" vertical="center"/>
    </xf>
    <xf numFmtId="0" fontId="20" fillId="0" borderId="0" xfId="3"/>
    <xf numFmtId="0" fontId="30" fillId="0" borderId="0" xfId="3" applyFont="1"/>
    <xf numFmtId="0" fontId="31" fillId="0" borderId="0" xfId="3" applyFont="1"/>
    <xf numFmtId="176" fontId="31" fillId="0" borderId="0" xfId="3" applyNumberFormat="1" applyFont="1"/>
    <xf numFmtId="20" fontId="30" fillId="0" borderId="0" xfId="3" applyNumberFormat="1" applyFont="1"/>
    <xf numFmtId="20" fontId="8" fillId="0" borderId="15" xfId="3" applyNumberFormat="1" applyFont="1" applyBorder="1" applyAlignment="1">
      <alignment horizontal="center" vertical="center"/>
    </xf>
    <xf numFmtId="20" fontId="8" fillId="0" borderId="14" xfId="3" applyNumberFormat="1" applyFont="1" applyBorder="1" applyAlignment="1">
      <alignment horizontal="center" vertical="center"/>
    </xf>
    <xf numFmtId="20" fontId="8" fillId="0" borderId="14" xfId="4" applyNumberFormat="1" applyFont="1" applyBorder="1" applyAlignment="1">
      <alignment horizontal="center" vertical="center"/>
    </xf>
    <xf numFmtId="0" fontId="8" fillId="7" borderId="16" xfId="3" applyFont="1" applyFill="1" applyBorder="1" applyAlignment="1">
      <alignment horizontal="center" vertical="center"/>
    </xf>
    <xf numFmtId="20" fontId="8" fillId="0" borderId="13" xfId="3" applyNumberFormat="1" applyFont="1" applyBorder="1" applyAlignment="1">
      <alignment horizontal="center" vertical="center"/>
    </xf>
    <xf numFmtId="20" fontId="8" fillId="0" borderId="12" xfId="3" applyNumberFormat="1" applyFont="1" applyBorder="1" applyAlignment="1">
      <alignment horizontal="center" vertical="center"/>
    </xf>
    <xf numFmtId="20" fontId="8" fillId="0" borderId="12" xfId="4" applyNumberFormat="1" applyFont="1" applyBorder="1" applyAlignment="1">
      <alignment horizontal="center" vertical="center"/>
    </xf>
    <xf numFmtId="0" fontId="8" fillId="7" borderId="17" xfId="3" applyFont="1" applyFill="1" applyBorder="1" applyAlignment="1">
      <alignment horizontal="center" vertical="center"/>
    </xf>
    <xf numFmtId="20" fontId="8" fillId="3" borderId="12" xfId="4" applyNumberFormat="1" applyFont="1" applyFill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20" fontId="8" fillId="9" borderId="13" xfId="3" applyNumberFormat="1" applyFont="1" applyFill="1" applyBorder="1" applyAlignment="1">
      <alignment horizontal="center" vertical="center"/>
    </xf>
    <xf numFmtId="20" fontId="8" fillId="9" borderId="12" xfId="3" applyNumberFormat="1" applyFont="1" applyFill="1" applyBorder="1" applyAlignment="1">
      <alignment horizontal="center" vertical="center"/>
    </xf>
    <xf numFmtId="20" fontId="8" fillId="9" borderId="12" xfId="4" applyNumberFormat="1" applyFont="1" applyFill="1" applyBorder="1" applyAlignment="1">
      <alignment horizontal="center" vertical="center"/>
    </xf>
    <xf numFmtId="0" fontId="8" fillId="7" borderId="21" xfId="3" applyFont="1" applyFill="1" applyBorder="1" applyAlignment="1">
      <alignment horizontal="center" vertical="center"/>
    </xf>
    <xf numFmtId="0" fontId="8" fillId="7" borderId="22" xfId="3" applyFont="1" applyFill="1" applyBorder="1" applyAlignment="1">
      <alignment horizontal="center" vertical="center"/>
    </xf>
    <xf numFmtId="0" fontId="11" fillId="7" borderId="8" xfId="3" applyFont="1" applyFill="1" applyBorder="1" applyAlignment="1">
      <alignment horizontal="center" vertical="center"/>
    </xf>
    <xf numFmtId="0" fontId="11" fillId="7" borderId="7" xfId="3" applyFont="1" applyFill="1" applyBorder="1" applyAlignment="1">
      <alignment horizontal="center" vertical="center" wrapText="1"/>
    </xf>
    <xf numFmtId="0" fontId="11" fillId="7" borderId="7" xfId="3" applyFont="1" applyFill="1" applyBorder="1" applyAlignment="1">
      <alignment horizontal="center" vertical="center"/>
    </xf>
    <xf numFmtId="0" fontId="11" fillId="7" borderId="18" xfId="3" applyFont="1" applyFill="1" applyBorder="1" applyAlignment="1">
      <alignment horizontal="center" vertical="center"/>
    </xf>
    <xf numFmtId="0" fontId="32" fillId="0" borderId="3" xfId="3" applyFont="1" applyBorder="1" applyAlignment="1">
      <alignment horizontal="center" wrapText="1"/>
    </xf>
    <xf numFmtId="20" fontId="34" fillId="0" borderId="0" xfId="5" applyNumberFormat="1" applyFont="1" applyAlignment="1">
      <alignment horizontal="center" vertical="center" shrinkToFit="1"/>
    </xf>
    <xf numFmtId="0" fontId="35" fillId="0" borderId="3" xfId="3" applyFont="1" applyBorder="1" applyAlignment="1">
      <alignment horizontal="left" vertical="center"/>
    </xf>
    <xf numFmtId="0" fontId="32" fillId="0" borderId="19" xfId="3" applyFont="1" applyBorder="1" applyAlignment="1">
      <alignment horizontal="center" wrapText="1"/>
    </xf>
    <xf numFmtId="0" fontId="36" fillId="0" borderId="0" xfId="3" applyFont="1" applyBorder="1" applyAlignment="1">
      <alignment horizontal="center" vertical="center" wrapText="1"/>
    </xf>
    <xf numFmtId="0" fontId="35" fillId="0" borderId="19" xfId="3" applyFont="1" applyBorder="1" applyAlignment="1">
      <alignment horizontal="left" vertical="center"/>
    </xf>
    <xf numFmtId="0" fontId="37" fillId="0" borderId="20" xfId="3" applyFont="1" applyBorder="1" applyAlignment="1">
      <alignment horizontal="left" vertical="center" wrapText="1"/>
    </xf>
    <xf numFmtId="0" fontId="38" fillId="0" borderId="20" xfId="3" applyFont="1" applyBorder="1" applyAlignment="1">
      <alignment horizontal="center" vertical="center" shrinkToFit="1"/>
    </xf>
    <xf numFmtId="0" fontId="38" fillId="0" borderId="20" xfId="3" applyFont="1" applyBorder="1" applyAlignment="1">
      <alignment horizontal="center" vertical="center" wrapText="1" shrinkToFit="1"/>
    </xf>
    <xf numFmtId="0" fontId="40" fillId="0" borderId="0" xfId="3" applyFont="1"/>
    <xf numFmtId="176" fontId="40" fillId="0" borderId="0" xfId="3" applyNumberFormat="1" applyFont="1" applyAlignment="1">
      <alignment horizontal="center"/>
    </xf>
    <xf numFmtId="20" fontId="40" fillId="0" borderId="0" xfId="3" applyNumberFormat="1" applyFont="1"/>
    <xf numFmtId="0" fontId="8" fillId="0" borderId="15" xfId="3" applyFont="1" applyBorder="1" applyAlignment="1">
      <alignment horizontal="center" vertical="center"/>
    </xf>
    <xf numFmtId="0" fontId="8" fillId="9" borderId="13" xfId="3" applyFont="1" applyFill="1" applyBorder="1" applyAlignment="1">
      <alignment horizontal="center" vertical="center"/>
    </xf>
    <xf numFmtId="0" fontId="35" fillId="0" borderId="0" xfId="3" applyFont="1" applyBorder="1" applyAlignment="1">
      <alignment vertical="center"/>
    </xf>
  </cellXfs>
  <cellStyles count="6">
    <cellStyle name="Normal 3 2" xfId="4"/>
    <cellStyle name="표준" xfId="0" builtinId="0"/>
    <cellStyle name="표준 2" xfId="1"/>
    <cellStyle name="표준 3" xfId="2"/>
    <cellStyle name="표준 4" xfId="3"/>
    <cellStyle name="표준_버스노선1번(수정안)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R60"/>
  <sheetViews>
    <sheetView tabSelected="1" zoomScale="85" zoomScaleNormal="85" zoomScaleSheetLayoutView="89" zoomScalePageLayoutView="85" workbookViewId="0">
      <selection activeCell="D17" sqref="D17"/>
    </sheetView>
  </sheetViews>
  <sheetFormatPr defaultColWidth="8.75" defaultRowHeight="26.25"/>
  <cols>
    <col min="1" max="1" width="8.75" style="1"/>
    <col min="2" max="2" width="6.25" style="2" customWidth="1"/>
    <col min="3" max="3" width="13.125" style="2" customWidth="1"/>
    <col min="4" max="4" width="17.625" style="2" bestFit="1" customWidth="1"/>
    <col min="5" max="8" width="14.625" style="2" customWidth="1"/>
    <col min="9" max="9" width="16.625" style="2" bestFit="1" customWidth="1"/>
    <col min="10" max="14" width="14.625" style="2" customWidth="1"/>
    <col min="15" max="15" width="0" style="2" hidden="1" customWidth="1"/>
    <col min="16" max="16" width="8.75" style="2" hidden="1" customWidth="1"/>
    <col min="17" max="17" width="14" style="54" hidden="1" customWidth="1"/>
    <col min="18" max="18" width="0" style="2" hidden="1" customWidth="1"/>
    <col min="19" max="16384" width="8.75" style="2"/>
  </cols>
  <sheetData>
    <row r="1" spans="1:18" ht="27" thickBot="1"/>
    <row r="2" spans="1:18" ht="75.75" customHeight="1" thickTop="1" thickBot="1">
      <c r="B2" s="56" t="s">
        <v>0</v>
      </c>
      <c r="C2" s="56"/>
      <c r="D2" s="56"/>
      <c r="E2" s="56"/>
      <c r="F2" s="57" t="s">
        <v>1</v>
      </c>
      <c r="G2" s="57"/>
      <c r="H2" s="57"/>
      <c r="I2" s="57"/>
      <c r="J2" s="57"/>
      <c r="K2" s="57"/>
      <c r="L2" s="57"/>
      <c r="M2" s="57"/>
      <c r="N2" s="57"/>
    </row>
    <row r="3" spans="1:18" ht="27.75" customHeight="1" thickTop="1" thickBot="1">
      <c r="B3" s="58" t="s">
        <v>29</v>
      </c>
      <c r="C3" s="58"/>
      <c r="D3" s="58"/>
      <c r="E3" s="58"/>
      <c r="F3" s="57"/>
      <c r="G3" s="57"/>
      <c r="H3" s="57"/>
      <c r="I3" s="57"/>
      <c r="J3" s="57"/>
      <c r="K3" s="57"/>
      <c r="L3" s="57"/>
      <c r="M3" s="57"/>
      <c r="N3" s="57"/>
    </row>
    <row r="4" spans="1:18" ht="16.5" customHeight="1" thickTop="1" thickBot="1">
      <c r="B4" s="58"/>
      <c r="C4" s="58"/>
      <c r="D4" s="58"/>
      <c r="E4" s="58"/>
      <c r="F4" s="57"/>
      <c r="G4" s="57"/>
      <c r="H4" s="57"/>
      <c r="I4" s="57"/>
      <c r="J4" s="57"/>
      <c r="K4" s="57"/>
      <c r="L4" s="57"/>
      <c r="M4" s="57"/>
      <c r="N4" s="57"/>
    </row>
    <row r="5" spans="1:18" s="3" customFormat="1" ht="22.5" customHeight="1" thickTop="1">
      <c r="B5" s="59" t="s">
        <v>32</v>
      </c>
      <c r="C5" s="60"/>
      <c r="D5" s="60"/>
      <c r="E5" s="60"/>
      <c r="F5" s="60"/>
      <c r="G5" s="60"/>
      <c r="H5" s="60"/>
      <c r="I5" s="60"/>
      <c r="J5" s="60"/>
      <c r="K5" s="4"/>
      <c r="L5" s="4"/>
      <c r="M5" s="4"/>
      <c r="N5" s="4"/>
      <c r="Q5" s="55"/>
    </row>
    <row r="6" spans="1:18" s="3" customFormat="1" ht="22.5" customHeight="1" thickBot="1">
      <c r="B6" s="61"/>
      <c r="C6" s="61"/>
      <c r="D6" s="61"/>
      <c r="E6" s="61"/>
      <c r="F6" s="61"/>
      <c r="G6" s="61"/>
      <c r="H6" s="61"/>
      <c r="I6" s="61"/>
      <c r="J6" s="61"/>
      <c r="K6" s="5"/>
      <c r="L6" s="5"/>
      <c r="M6" s="62" t="s">
        <v>18</v>
      </c>
      <c r="N6" s="62"/>
      <c r="Q6" s="55"/>
    </row>
    <row r="7" spans="1:18" ht="45" customHeight="1" thickTop="1">
      <c r="B7" s="6" t="s">
        <v>2</v>
      </c>
      <c r="C7" s="7" t="s">
        <v>3</v>
      </c>
      <c r="D7" s="8" t="s">
        <v>4</v>
      </c>
      <c r="E7" s="9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9" t="s">
        <v>10</v>
      </c>
      <c r="K7" s="9" t="s">
        <v>11</v>
      </c>
      <c r="L7" s="9" t="s">
        <v>12</v>
      </c>
      <c r="M7" s="9" t="s">
        <v>13</v>
      </c>
      <c r="N7" s="10" t="s">
        <v>14</v>
      </c>
    </row>
    <row r="8" spans="1:18" ht="30" customHeight="1">
      <c r="B8" s="11">
        <v>1</v>
      </c>
      <c r="C8" s="12" t="s">
        <v>15</v>
      </c>
      <c r="D8" s="13"/>
      <c r="E8" s="14">
        <v>0.25</v>
      </c>
      <c r="F8" s="15"/>
      <c r="G8" s="15"/>
      <c r="H8" s="14">
        <v>0.26180555555555557</v>
      </c>
      <c r="I8" s="14">
        <v>0.27222222222222225</v>
      </c>
      <c r="J8" s="14">
        <v>0.28055555555555561</v>
      </c>
      <c r="K8" s="14">
        <v>0.28680555555555559</v>
      </c>
      <c r="L8" s="15"/>
      <c r="M8" s="14">
        <v>0.29375000000000001</v>
      </c>
      <c r="N8" s="16">
        <v>0.30069444444444443</v>
      </c>
      <c r="Q8" s="54">
        <f>+N8-E8</f>
        <v>5.0694444444444431E-2</v>
      </c>
    </row>
    <row r="9" spans="1:18" ht="30" customHeight="1">
      <c r="B9" s="11">
        <v>2</v>
      </c>
      <c r="C9" s="17" t="s">
        <v>16</v>
      </c>
      <c r="D9" s="18"/>
      <c r="E9" s="19">
        <v>0.2638888888888889</v>
      </c>
      <c r="F9" s="19">
        <v>0.27777777777777779</v>
      </c>
      <c r="G9" s="19">
        <v>0.28333333333333333</v>
      </c>
      <c r="H9" s="20"/>
      <c r="I9" s="20"/>
      <c r="J9" s="19">
        <v>0.28819444444444442</v>
      </c>
      <c r="K9" s="19">
        <v>0.2944444444444444</v>
      </c>
      <c r="L9" s="19">
        <v>0.30277777777777776</v>
      </c>
      <c r="M9" s="20"/>
      <c r="N9" s="21">
        <v>0.31319444444444444</v>
      </c>
      <c r="Q9" s="54">
        <f t="shared" ref="Q9:Q56" si="0">+N9-E9</f>
        <v>4.9305555555555547E-2</v>
      </c>
    </row>
    <row r="10" spans="1:18" ht="30" customHeight="1">
      <c r="B10" s="11">
        <v>3</v>
      </c>
      <c r="C10" s="12" t="s">
        <v>15</v>
      </c>
      <c r="D10" s="13"/>
      <c r="E10" s="14">
        <v>0.27430555555555552</v>
      </c>
      <c r="F10" s="15"/>
      <c r="G10" s="15"/>
      <c r="H10" s="14">
        <v>0.28611111111111109</v>
      </c>
      <c r="I10" s="14">
        <v>0.29652777777777778</v>
      </c>
      <c r="J10" s="14">
        <v>0.30486111111111114</v>
      </c>
      <c r="K10" s="14">
        <v>0.31111111111111112</v>
      </c>
      <c r="L10" s="15"/>
      <c r="M10" s="14">
        <v>0.31805555555555554</v>
      </c>
      <c r="N10" s="16">
        <v>0.32847222222222222</v>
      </c>
      <c r="P10" s="44">
        <f t="shared" ref="P10:P56" si="1">+J10-J8</f>
        <v>2.4305555555555525E-2</v>
      </c>
      <c r="Q10" s="54">
        <f t="shared" si="0"/>
        <v>5.4166666666666696E-2</v>
      </c>
    </row>
    <row r="11" spans="1:18" ht="56.25">
      <c r="B11" s="11">
        <v>4</v>
      </c>
      <c r="C11" s="17" t="s">
        <v>16</v>
      </c>
      <c r="D11" s="22" t="s">
        <v>19</v>
      </c>
      <c r="E11" s="20"/>
      <c r="F11" s="19">
        <v>0.2986111111111111</v>
      </c>
      <c r="G11" s="19">
        <v>0.30416666666666664</v>
      </c>
      <c r="H11" s="20"/>
      <c r="I11" s="20"/>
      <c r="J11" s="19">
        <v>0.30902777777777773</v>
      </c>
      <c r="K11" s="19">
        <v>0.31527777777777771</v>
      </c>
      <c r="L11" s="19">
        <v>0.32361111111111107</v>
      </c>
      <c r="M11" s="20"/>
      <c r="N11" s="52">
        <v>0.33402777777777781</v>
      </c>
      <c r="O11" s="44">
        <v>0.28472222222222221</v>
      </c>
      <c r="P11" s="44">
        <f t="shared" si="1"/>
        <v>2.0833333333333315E-2</v>
      </c>
      <c r="Q11" s="54">
        <f>+N11-O11</f>
        <v>4.9305555555555602E-2</v>
      </c>
    </row>
    <row r="12" spans="1:18" ht="30" customHeight="1">
      <c r="B12" s="11">
        <v>5</v>
      </c>
      <c r="C12" s="12" t="s">
        <v>15</v>
      </c>
      <c r="D12" s="13"/>
      <c r="E12" s="14">
        <v>0.29166666666666669</v>
      </c>
      <c r="F12" s="15"/>
      <c r="G12" s="15"/>
      <c r="H12" s="14">
        <v>0.30555555555555558</v>
      </c>
      <c r="I12" s="14">
        <v>0.31527777777777782</v>
      </c>
      <c r="J12" s="14">
        <v>0.32361111111111118</v>
      </c>
      <c r="K12" s="14">
        <v>0.32986111111111116</v>
      </c>
      <c r="L12" s="15"/>
      <c r="M12" s="14">
        <v>0.33680555555555558</v>
      </c>
      <c r="N12" s="16">
        <v>0.34722222222222227</v>
      </c>
      <c r="P12" s="44">
        <f t="shared" si="1"/>
        <v>1.8750000000000044E-2</v>
      </c>
      <c r="Q12" s="54">
        <f t="shared" si="0"/>
        <v>5.555555555555558E-2</v>
      </c>
    </row>
    <row r="13" spans="1:18" ht="30" customHeight="1">
      <c r="A13" s="23"/>
      <c r="B13" s="11">
        <v>6</v>
      </c>
      <c r="C13" s="17" t="s">
        <v>16</v>
      </c>
      <c r="D13" s="18"/>
      <c r="E13" s="19">
        <v>0.30208333333333331</v>
      </c>
      <c r="F13" s="19">
        <v>0.31736111111111109</v>
      </c>
      <c r="G13" s="19">
        <v>0.32291666666666663</v>
      </c>
      <c r="H13" s="20"/>
      <c r="I13" s="20"/>
      <c r="J13" s="19">
        <v>0.32916666666666661</v>
      </c>
      <c r="K13" s="19">
        <v>0.33541666666666659</v>
      </c>
      <c r="L13" s="19">
        <v>0.34374999999999994</v>
      </c>
      <c r="M13" s="20"/>
      <c r="N13" s="21">
        <v>0.35763888888888884</v>
      </c>
      <c r="P13" s="44">
        <f t="shared" si="1"/>
        <v>2.0138888888888873E-2</v>
      </c>
      <c r="Q13" s="54">
        <f t="shared" si="0"/>
        <v>5.5555555555555525E-2</v>
      </c>
    </row>
    <row r="14" spans="1:18" ht="30" customHeight="1">
      <c r="A14" s="23"/>
      <c r="B14" s="11">
        <v>7</v>
      </c>
      <c r="C14" s="12" t="s">
        <v>15</v>
      </c>
      <c r="D14" s="13"/>
      <c r="E14" s="14">
        <v>0.30902777777777779</v>
      </c>
      <c r="F14" s="15"/>
      <c r="G14" s="15"/>
      <c r="H14" s="14">
        <v>0.32291666666666669</v>
      </c>
      <c r="I14" s="14">
        <v>0.33263888888888893</v>
      </c>
      <c r="J14" s="14">
        <v>0.34097222222222229</v>
      </c>
      <c r="K14" s="14">
        <v>0.34722222222222227</v>
      </c>
      <c r="L14" s="15"/>
      <c r="M14" s="14">
        <v>0.35416666666666669</v>
      </c>
      <c r="N14" s="16">
        <v>0.36458333333333337</v>
      </c>
      <c r="P14" s="44">
        <f t="shared" si="1"/>
        <v>1.7361111111111105E-2</v>
      </c>
      <c r="Q14" s="54">
        <f t="shared" si="0"/>
        <v>5.555555555555558E-2</v>
      </c>
    </row>
    <row r="15" spans="1:18" ht="30" customHeight="1">
      <c r="A15" s="23"/>
      <c r="B15" s="11">
        <v>8</v>
      </c>
      <c r="C15" s="17" t="s">
        <v>16</v>
      </c>
      <c r="D15" s="18"/>
      <c r="E15" s="19">
        <v>0.31944444444444448</v>
      </c>
      <c r="F15" s="19">
        <v>0.33472222222222225</v>
      </c>
      <c r="G15" s="19">
        <v>0.34027777777777779</v>
      </c>
      <c r="H15" s="20"/>
      <c r="I15" s="20"/>
      <c r="J15" s="19">
        <v>0.34652777777777777</v>
      </c>
      <c r="K15" s="19">
        <v>0.35277777777777775</v>
      </c>
      <c r="L15" s="19">
        <v>0.3611111111111111</v>
      </c>
      <c r="M15" s="20"/>
      <c r="N15" s="21">
        <v>0.375</v>
      </c>
      <c r="P15" s="44">
        <f t="shared" si="1"/>
        <v>1.736111111111116E-2</v>
      </c>
      <c r="Q15" s="54">
        <f t="shared" si="0"/>
        <v>5.5555555555555525E-2</v>
      </c>
      <c r="R15" s="24"/>
    </row>
    <row r="16" spans="1:18" ht="56.25">
      <c r="A16" s="23"/>
      <c r="B16" s="11">
        <v>9</v>
      </c>
      <c r="C16" s="12" t="s">
        <v>15</v>
      </c>
      <c r="D16" s="25" t="s">
        <v>20</v>
      </c>
      <c r="E16" s="14"/>
      <c r="F16" s="15"/>
      <c r="G16" s="15"/>
      <c r="H16" s="14">
        <v>0.34722222222222221</v>
      </c>
      <c r="I16" s="14">
        <v>0.35694444444444445</v>
      </c>
      <c r="J16" s="14">
        <v>0.36527777777777781</v>
      </c>
      <c r="K16" s="14">
        <v>0.37152777777777779</v>
      </c>
      <c r="L16" s="15"/>
      <c r="M16" s="14">
        <v>0.37847222222222221</v>
      </c>
      <c r="N16" s="16">
        <v>0.3888888888888889</v>
      </c>
      <c r="O16" s="44">
        <v>0.33333333333333331</v>
      </c>
      <c r="P16" s="44">
        <f t="shared" si="1"/>
        <v>2.4305555555555525E-2</v>
      </c>
      <c r="Q16" s="54">
        <f>+N16-O16</f>
        <v>5.555555555555558E-2</v>
      </c>
      <c r="R16" s="24"/>
    </row>
    <row r="17" spans="1:18" ht="30" customHeight="1">
      <c r="A17" s="23"/>
      <c r="B17" s="11">
        <v>10</v>
      </c>
      <c r="C17" s="17" t="s">
        <v>16</v>
      </c>
      <c r="D17" s="26"/>
      <c r="E17" s="19">
        <v>0.35069444444444442</v>
      </c>
      <c r="F17" s="19">
        <v>0.36458333333333331</v>
      </c>
      <c r="G17" s="19">
        <v>0.37013888888888885</v>
      </c>
      <c r="H17" s="20"/>
      <c r="I17" s="20"/>
      <c r="J17" s="19">
        <v>0.37499999999999994</v>
      </c>
      <c r="K17" s="19">
        <v>0.38124999999999992</v>
      </c>
      <c r="L17" s="19">
        <v>0.38958333333333328</v>
      </c>
      <c r="M17" s="20"/>
      <c r="N17" s="21">
        <v>0.40347222222222218</v>
      </c>
      <c r="P17" s="44">
        <f t="shared" si="1"/>
        <v>2.8472222222222177E-2</v>
      </c>
      <c r="Q17" s="54">
        <f t="shared" si="0"/>
        <v>5.2777777777777757E-2</v>
      </c>
      <c r="R17" s="24"/>
    </row>
    <row r="18" spans="1:18" ht="30" customHeight="1">
      <c r="A18" s="23"/>
      <c r="B18" s="11">
        <v>11</v>
      </c>
      <c r="C18" s="12" t="s">
        <v>15</v>
      </c>
      <c r="D18" s="13"/>
      <c r="E18" s="14">
        <v>0.36805555555555558</v>
      </c>
      <c r="F18" s="15"/>
      <c r="G18" s="15"/>
      <c r="H18" s="14">
        <v>0.37986111111111115</v>
      </c>
      <c r="I18" s="14">
        <v>0.39027777777777783</v>
      </c>
      <c r="J18" s="14">
        <v>0.39861111111111119</v>
      </c>
      <c r="K18" s="14">
        <v>0.40486111111111117</v>
      </c>
      <c r="L18" s="15"/>
      <c r="M18" s="14">
        <v>0.41180555555555559</v>
      </c>
      <c r="N18" s="16">
        <v>0.42222222222222228</v>
      </c>
      <c r="P18" s="44">
        <f t="shared" si="1"/>
        <v>3.3333333333333381E-2</v>
      </c>
      <c r="Q18" s="54">
        <f t="shared" si="0"/>
        <v>5.4166666666666696E-2</v>
      </c>
      <c r="R18" s="24"/>
    </row>
    <row r="19" spans="1:18" ht="30" customHeight="1">
      <c r="A19" s="23"/>
      <c r="B19" s="11">
        <v>12</v>
      </c>
      <c r="C19" s="17" t="s">
        <v>16</v>
      </c>
      <c r="D19" s="18"/>
      <c r="E19" s="19">
        <v>0.38541666666666669</v>
      </c>
      <c r="F19" s="19">
        <v>0.39930555555555558</v>
      </c>
      <c r="G19" s="19">
        <v>0.40486111111111112</v>
      </c>
      <c r="H19" s="20"/>
      <c r="I19" s="20"/>
      <c r="J19" s="19">
        <v>0.40972222222222221</v>
      </c>
      <c r="K19" s="19">
        <v>0.41597222222222219</v>
      </c>
      <c r="L19" s="19">
        <v>0.42430555555555555</v>
      </c>
      <c r="M19" s="20"/>
      <c r="N19" s="21">
        <v>0.43472222222222223</v>
      </c>
      <c r="P19" s="44">
        <f t="shared" si="1"/>
        <v>3.4722222222222265E-2</v>
      </c>
      <c r="Q19" s="54">
        <f t="shared" si="0"/>
        <v>4.9305555555555547E-2</v>
      </c>
      <c r="R19" s="24"/>
    </row>
    <row r="20" spans="1:18" ht="30" customHeight="1">
      <c r="A20" s="23"/>
      <c r="B20" s="11">
        <v>13</v>
      </c>
      <c r="C20" s="12" t="s">
        <v>15</v>
      </c>
      <c r="D20" s="13"/>
      <c r="E20" s="14">
        <v>0.39930555555555558</v>
      </c>
      <c r="F20" s="15"/>
      <c r="G20" s="15"/>
      <c r="H20" s="14">
        <v>0.41111111111111115</v>
      </c>
      <c r="I20" s="14">
        <v>0.42152777777777783</v>
      </c>
      <c r="J20" s="14">
        <v>0.42986111111111119</v>
      </c>
      <c r="K20" s="14">
        <v>0.43611111111111117</v>
      </c>
      <c r="L20" s="15"/>
      <c r="M20" s="14">
        <v>0.44305555555555559</v>
      </c>
      <c r="N20" s="16">
        <v>0.45347222222222228</v>
      </c>
      <c r="P20" s="44">
        <f t="shared" si="1"/>
        <v>3.125E-2</v>
      </c>
      <c r="Q20" s="54">
        <f t="shared" si="0"/>
        <v>5.4166666666666696E-2</v>
      </c>
      <c r="R20" s="24"/>
    </row>
    <row r="21" spans="1:18" ht="56.25">
      <c r="A21" s="23"/>
      <c r="B21" s="11">
        <v>14</v>
      </c>
      <c r="C21" s="17" t="s">
        <v>16</v>
      </c>
      <c r="D21" s="22" t="s">
        <v>21</v>
      </c>
      <c r="E21" s="19"/>
      <c r="F21" s="19">
        <v>0.43055555555555558</v>
      </c>
      <c r="G21" s="19">
        <v>0.43611111111111112</v>
      </c>
      <c r="H21" s="20"/>
      <c r="I21" s="20"/>
      <c r="J21" s="19">
        <v>0.44097222222222221</v>
      </c>
      <c r="K21" s="19">
        <v>0.44722222222222219</v>
      </c>
      <c r="L21" s="19">
        <v>0.45555555555555555</v>
      </c>
      <c r="M21" s="20"/>
      <c r="N21" s="21">
        <v>0.46597222222222223</v>
      </c>
      <c r="O21" s="44">
        <v>0.41666666666666669</v>
      </c>
      <c r="P21" s="44">
        <f t="shared" si="1"/>
        <v>3.125E-2</v>
      </c>
      <c r="Q21" s="54">
        <f>+N21-O21</f>
        <v>4.9305555555555547E-2</v>
      </c>
      <c r="R21" s="24"/>
    </row>
    <row r="22" spans="1:18" ht="30" customHeight="1">
      <c r="A22" s="23"/>
      <c r="B22" s="11">
        <v>15</v>
      </c>
      <c r="C22" s="12" t="s">
        <v>15</v>
      </c>
      <c r="D22" s="27"/>
      <c r="E22" s="14">
        <v>0.43055555555555558</v>
      </c>
      <c r="F22" s="15"/>
      <c r="G22" s="15"/>
      <c r="H22" s="14">
        <v>0.44236111111111115</v>
      </c>
      <c r="I22" s="14">
        <v>0.45277777777777783</v>
      </c>
      <c r="J22" s="14">
        <v>0.46111111111111119</v>
      </c>
      <c r="K22" s="14">
        <v>0.46736111111111117</v>
      </c>
      <c r="L22" s="15"/>
      <c r="M22" s="14">
        <v>0.47430555555555559</v>
      </c>
      <c r="N22" s="16">
        <v>0.48472222222222228</v>
      </c>
      <c r="P22" s="44">
        <f t="shared" si="1"/>
        <v>3.125E-2</v>
      </c>
      <c r="Q22" s="54">
        <f t="shared" si="0"/>
        <v>5.4166666666666696E-2</v>
      </c>
      <c r="R22" s="24"/>
    </row>
    <row r="23" spans="1:18" ht="30" customHeight="1">
      <c r="A23" s="23"/>
      <c r="B23" s="11">
        <v>16</v>
      </c>
      <c r="C23" s="17" t="s">
        <v>16</v>
      </c>
      <c r="D23" s="18"/>
      <c r="E23" s="19">
        <v>0.44444444444444442</v>
      </c>
      <c r="F23" s="19">
        <v>0.45833333333333331</v>
      </c>
      <c r="G23" s="19">
        <v>0.46388888888888885</v>
      </c>
      <c r="H23" s="19"/>
      <c r="I23" s="19"/>
      <c r="J23" s="19">
        <v>0.46874999999999994</v>
      </c>
      <c r="K23" s="19">
        <v>0.47499999999999992</v>
      </c>
      <c r="L23" s="19">
        <v>0.48333333333333328</v>
      </c>
      <c r="M23" s="20"/>
      <c r="N23" s="21">
        <v>0.49374999999999997</v>
      </c>
      <c r="P23" s="44">
        <f t="shared" si="1"/>
        <v>2.7777777777777735E-2</v>
      </c>
      <c r="Q23" s="54">
        <f t="shared" si="0"/>
        <v>4.9305555555555547E-2</v>
      </c>
      <c r="R23" s="24"/>
    </row>
    <row r="24" spans="1:18" ht="30" customHeight="1">
      <c r="A24" s="23"/>
      <c r="B24" s="11">
        <v>17</v>
      </c>
      <c r="C24" s="12" t="s">
        <v>15</v>
      </c>
      <c r="D24" s="13"/>
      <c r="E24" s="14">
        <v>0.45833333333333331</v>
      </c>
      <c r="F24" s="14"/>
      <c r="G24" s="14"/>
      <c r="H24" s="14">
        <v>0.47013888888888888</v>
      </c>
      <c r="I24" s="14">
        <v>0.48055555555555557</v>
      </c>
      <c r="J24" s="14">
        <v>0.48888888888888893</v>
      </c>
      <c r="K24" s="14">
        <v>0.49513888888888891</v>
      </c>
      <c r="L24" s="15"/>
      <c r="M24" s="14">
        <v>0.50208333333333333</v>
      </c>
      <c r="N24" s="16">
        <v>0.51249999999999996</v>
      </c>
      <c r="P24" s="44">
        <f t="shared" si="1"/>
        <v>2.7777777777777735E-2</v>
      </c>
      <c r="Q24" s="54">
        <f t="shared" si="0"/>
        <v>5.4166666666666641E-2</v>
      </c>
      <c r="R24" s="24"/>
    </row>
    <row r="25" spans="1:18" ht="30" customHeight="1">
      <c r="A25" s="23"/>
      <c r="B25" s="11">
        <v>18</v>
      </c>
      <c r="C25" s="17" t="s">
        <v>16</v>
      </c>
      <c r="D25" s="18"/>
      <c r="E25" s="19">
        <v>0.47222222222222227</v>
      </c>
      <c r="F25" s="19">
        <v>0.48611111111111116</v>
      </c>
      <c r="G25" s="19">
        <v>0.4916666666666667</v>
      </c>
      <c r="H25" s="19"/>
      <c r="I25" s="19"/>
      <c r="J25" s="19">
        <v>0.49652777777777779</v>
      </c>
      <c r="K25" s="19">
        <v>0.50277777777777777</v>
      </c>
      <c r="L25" s="19">
        <v>0.51111111111111107</v>
      </c>
      <c r="M25" s="20"/>
      <c r="N25" s="21">
        <v>0.5215277777777777</v>
      </c>
      <c r="P25" s="44">
        <f t="shared" si="1"/>
        <v>2.7777777777777846E-2</v>
      </c>
      <c r="Q25" s="54">
        <f t="shared" si="0"/>
        <v>4.9305555555555436E-2</v>
      </c>
      <c r="R25" s="24"/>
    </row>
    <row r="26" spans="1:18" ht="56.25">
      <c r="A26" s="23"/>
      <c r="B26" s="11">
        <v>19</v>
      </c>
      <c r="C26" s="12" t="s">
        <v>15</v>
      </c>
      <c r="D26" s="25" t="s">
        <v>22</v>
      </c>
      <c r="E26" s="14"/>
      <c r="F26" s="14"/>
      <c r="G26" s="14"/>
      <c r="H26" s="14">
        <v>0.49444444444444446</v>
      </c>
      <c r="I26" s="14">
        <v>0.50486111111111109</v>
      </c>
      <c r="J26" s="14">
        <v>0.5131944444444444</v>
      </c>
      <c r="K26" s="14">
        <v>0.51944444444444438</v>
      </c>
      <c r="L26" s="15"/>
      <c r="M26" s="14">
        <v>0.5263888888888888</v>
      </c>
      <c r="N26" s="16">
        <v>0.53680555555555542</v>
      </c>
      <c r="O26" s="44">
        <v>0.4826388888888889</v>
      </c>
      <c r="P26" s="44">
        <f t="shared" si="1"/>
        <v>2.4305555555555469E-2</v>
      </c>
      <c r="Q26" s="54">
        <f>+N26-O26</f>
        <v>5.416666666666653E-2</v>
      </c>
      <c r="R26" s="24"/>
    </row>
    <row r="27" spans="1:18" ht="30" customHeight="1">
      <c r="A27" s="23"/>
      <c r="B27" s="11">
        <v>20</v>
      </c>
      <c r="C27" s="17" t="s">
        <v>16</v>
      </c>
      <c r="D27" s="26"/>
      <c r="E27" s="19">
        <v>0.49305555555555558</v>
      </c>
      <c r="F27" s="19">
        <v>0.50694444444444442</v>
      </c>
      <c r="G27" s="19">
        <v>0.51249999999999996</v>
      </c>
      <c r="H27" s="19"/>
      <c r="I27" s="19"/>
      <c r="J27" s="19">
        <v>0.51736111111111105</v>
      </c>
      <c r="K27" s="19">
        <v>0.52361111111111103</v>
      </c>
      <c r="L27" s="19">
        <v>0.53194444444444433</v>
      </c>
      <c r="M27" s="20"/>
      <c r="N27" s="21">
        <v>0.54236111111111096</v>
      </c>
      <c r="P27" s="44">
        <f t="shared" si="1"/>
        <v>2.0833333333333259E-2</v>
      </c>
      <c r="Q27" s="54">
        <f t="shared" si="0"/>
        <v>4.930555555555538E-2</v>
      </c>
      <c r="R27" s="24"/>
    </row>
    <row r="28" spans="1:18" ht="30" customHeight="1">
      <c r="A28" s="23"/>
      <c r="B28" s="11">
        <v>21</v>
      </c>
      <c r="C28" s="12" t="s">
        <v>15</v>
      </c>
      <c r="D28" s="13"/>
      <c r="E28" s="14">
        <v>0.51041666666666663</v>
      </c>
      <c r="F28" s="14"/>
      <c r="G28" s="14"/>
      <c r="H28" s="14">
        <v>0.52222222222222214</v>
      </c>
      <c r="I28" s="14">
        <v>0.53263888888888877</v>
      </c>
      <c r="J28" s="14">
        <v>0.54097222222222208</v>
      </c>
      <c r="K28" s="14">
        <v>0.54722222222222205</v>
      </c>
      <c r="L28" s="15"/>
      <c r="M28" s="14">
        <v>0.55416666666666647</v>
      </c>
      <c r="N28" s="16">
        <v>0.5645833333333331</v>
      </c>
      <c r="P28" s="44">
        <f t="shared" si="1"/>
        <v>2.7777777777777679E-2</v>
      </c>
      <c r="Q28" s="54">
        <f t="shared" si="0"/>
        <v>5.4166666666666474E-2</v>
      </c>
      <c r="R28" s="24"/>
    </row>
    <row r="29" spans="1:18" ht="30" customHeight="1">
      <c r="A29" s="23"/>
      <c r="B29" s="11">
        <v>22</v>
      </c>
      <c r="C29" s="17" t="s">
        <v>16</v>
      </c>
      <c r="D29" s="18"/>
      <c r="E29" s="19">
        <v>0.52777777777777779</v>
      </c>
      <c r="F29" s="19">
        <v>0.54166666666666663</v>
      </c>
      <c r="G29" s="19">
        <v>0.54722222222222217</v>
      </c>
      <c r="H29" s="19"/>
      <c r="I29" s="19"/>
      <c r="J29" s="19">
        <v>0.55208333333333326</v>
      </c>
      <c r="K29" s="19">
        <v>0.55833333333333324</v>
      </c>
      <c r="L29" s="19">
        <v>0.56666666666666654</v>
      </c>
      <c r="M29" s="20"/>
      <c r="N29" s="21">
        <v>0.57708333333333317</v>
      </c>
      <c r="P29" s="44">
        <f t="shared" si="1"/>
        <v>3.472222222222221E-2</v>
      </c>
      <c r="Q29" s="54">
        <f t="shared" si="0"/>
        <v>4.930555555555538E-2</v>
      </c>
      <c r="R29" s="24"/>
    </row>
    <row r="30" spans="1:18" ht="30" customHeight="1">
      <c r="A30" s="23"/>
      <c r="B30" s="11">
        <v>23</v>
      </c>
      <c r="C30" s="12" t="s">
        <v>15</v>
      </c>
      <c r="D30" s="13"/>
      <c r="E30" s="14">
        <v>0.54166666666666663</v>
      </c>
      <c r="F30" s="14"/>
      <c r="G30" s="14"/>
      <c r="H30" s="14">
        <v>0.55347222222222214</v>
      </c>
      <c r="I30" s="14">
        <v>0.56388888888888877</v>
      </c>
      <c r="J30" s="14">
        <v>0.57222222222222208</v>
      </c>
      <c r="K30" s="14">
        <v>0.57847222222222205</v>
      </c>
      <c r="L30" s="15"/>
      <c r="M30" s="14">
        <v>0.58541666666666647</v>
      </c>
      <c r="N30" s="16">
        <v>0.5958333333333331</v>
      </c>
      <c r="P30" s="44">
        <f t="shared" si="1"/>
        <v>3.125E-2</v>
      </c>
      <c r="Q30" s="54">
        <f t="shared" si="0"/>
        <v>5.4166666666666474E-2</v>
      </c>
      <c r="R30" s="24"/>
    </row>
    <row r="31" spans="1:18" ht="30" customHeight="1">
      <c r="A31" s="23"/>
      <c r="B31" s="11">
        <v>24</v>
      </c>
      <c r="C31" s="17" t="s">
        <v>16</v>
      </c>
      <c r="D31" s="18"/>
      <c r="E31" s="19">
        <v>0.55555555555555558</v>
      </c>
      <c r="F31" s="19">
        <v>0.56944444444444442</v>
      </c>
      <c r="G31" s="19">
        <v>0.57499999999999996</v>
      </c>
      <c r="H31" s="19"/>
      <c r="I31" s="19"/>
      <c r="J31" s="19">
        <v>0.57986111111111105</v>
      </c>
      <c r="K31" s="19">
        <v>0.58611111111111103</v>
      </c>
      <c r="L31" s="19">
        <v>0.59444444444444433</v>
      </c>
      <c r="M31" s="20"/>
      <c r="N31" s="21">
        <v>0.60486111111111096</v>
      </c>
      <c r="P31" s="44">
        <f t="shared" si="1"/>
        <v>2.777777777777779E-2</v>
      </c>
      <c r="Q31" s="54">
        <f t="shared" si="0"/>
        <v>4.930555555555538E-2</v>
      </c>
      <c r="R31" s="24"/>
    </row>
    <row r="32" spans="1:18" s="41" customFormat="1" ht="56.25">
      <c r="A32" s="34"/>
      <c r="B32" s="35">
        <v>25</v>
      </c>
      <c r="C32" s="36" t="s">
        <v>15</v>
      </c>
      <c r="D32" s="37" t="s">
        <v>33</v>
      </c>
      <c r="E32" s="38"/>
      <c r="F32" s="38"/>
      <c r="G32" s="38"/>
      <c r="H32" s="38">
        <v>0.58472222222222214</v>
      </c>
      <c r="I32" s="38">
        <v>0.59513888888888877</v>
      </c>
      <c r="J32" s="38">
        <v>0.60347222222222208</v>
      </c>
      <c r="K32" s="38">
        <v>0.60972222222222205</v>
      </c>
      <c r="L32" s="39"/>
      <c r="M32" s="38">
        <v>0.61666666666666647</v>
      </c>
      <c r="N32" s="40">
        <v>0.6270833333333331</v>
      </c>
      <c r="O32" s="47">
        <v>0.57291666666666663</v>
      </c>
      <c r="P32" s="44">
        <f t="shared" si="1"/>
        <v>3.125E-2</v>
      </c>
      <c r="Q32" s="54">
        <f>+N32-O32</f>
        <v>5.4166666666666474E-2</v>
      </c>
      <c r="R32" s="42"/>
    </row>
    <row r="33" spans="1:18" ht="30" customHeight="1">
      <c r="A33" s="23"/>
      <c r="B33" s="11">
        <v>26</v>
      </c>
      <c r="C33" s="17" t="s">
        <v>16</v>
      </c>
      <c r="D33" s="18"/>
      <c r="E33" s="19">
        <v>0.58333333333333337</v>
      </c>
      <c r="F33" s="19">
        <v>0.59722222222222221</v>
      </c>
      <c r="G33" s="19">
        <v>0.60277777777777775</v>
      </c>
      <c r="H33" s="19"/>
      <c r="I33" s="19"/>
      <c r="J33" s="19">
        <v>0.60763888888888884</v>
      </c>
      <c r="K33" s="19">
        <v>0.61388888888888882</v>
      </c>
      <c r="L33" s="19">
        <v>0.62222222222222212</v>
      </c>
      <c r="M33" s="20"/>
      <c r="N33" s="21">
        <v>0.63263888888888875</v>
      </c>
      <c r="P33" s="44">
        <f t="shared" si="1"/>
        <v>2.777777777777779E-2</v>
      </c>
      <c r="Q33" s="54">
        <f t="shared" si="0"/>
        <v>4.930555555555538E-2</v>
      </c>
      <c r="R33" s="24"/>
    </row>
    <row r="34" spans="1:18" ht="30" customHeight="1">
      <c r="A34" s="23"/>
      <c r="B34" s="11">
        <v>27</v>
      </c>
      <c r="C34" s="12" t="s">
        <v>15</v>
      </c>
      <c r="D34" s="13"/>
      <c r="E34" s="14">
        <v>0.59722222222222221</v>
      </c>
      <c r="F34" s="14"/>
      <c r="G34" s="14"/>
      <c r="H34" s="14">
        <v>0.60902777777777772</v>
      </c>
      <c r="I34" s="14">
        <v>0.61944444444444435</v>
      </c>
      <c r="J34" s="14">
        <v>0.62777777777777766</v>
      </c>
      <c r="K34" s="14">
        <v>0.63402777777777763</v>
      </c>
      <c r="L34" s="15"/>
      <c r="M34" s="14">
        <v>0.64097222222222205</v>
      </c>
      <c r="N34" s="16">
        <v>0.65138888888888868</v>
      </c>
      <c r="P34" s="44">
        <f t="shared" si="1"/>
        <v>2.430555555555558E-2</v>
      </c>
      <c r="Q34" s="54">
        <f t="shared" si="0"/>
        <v>5.4166666666666474E-2</v>
      </c>
      <c r="R34" s="24"/>
    </row>
    <row r="35" spans="1:18" ht="30" customHeight="1">
      <c r="A35" s="23"/>
      <c r="B35" s="11">
        <v>28</v>
      </c>
      <c r="C35" s="17" t="s">
        <v>16</v>
      </c>
      <c r="D35" s="18"/>
      <c r="E35" s="19">
        <v>0.61111111111111105</v>
      </c>
      <c r="F35" s="19">
        <v>0.62499999999999989</v>
      </c>
      <c r="G35" s="19">
        <v>0.63055555555555542</v>
      </c>
      <c r="H35" s="19"/>
      <c r="I35" s="19"/>
      <c r="J35" s="19">
        <v>0.63541666666666652</v>
      </c>
      <c r="K35" s="19">
        <v>0.6416666666666665</v>
      </c>
      <c r="L35" s="19">
        <v>0.6499999999999998</v>
      </c>
      <c r="M35" s="20"/>
      <c r="N35" s="21">
        <v>0.66041666666666643</v>
      </c>
      <c r="P35" s="44">
        <f t="shared" si="1"/>
        <v>2.7777777777777679E-2</v>
      </c>
      <c r="Q35" s="54">
        <f t="shared" si="0"/>
        <v>4.930555555555538E-2</v>
      </c>
      <c r="R35" s="24"/>
    </row>
    <row r="36" spans="1:18" ht="30" customHeight="1">
      <c r="A36" s="23"/>
      <c r="B36" s="11">
        <v>29</v>
      </c>
      <c r="C36" s="12" t="s">
        <v>15</v>
      </c>
      <c r="D36" s="13"/>
      <c r="E36" s="14">
        <v>0.625</v>
      </c>
      <c r="F36" s="14"/>
      <c r="G36" s="14"/>
      <c r="H36" s="14">
        <v>0.63680555555555551</v>
      </c>
      <c r="I36" s="14">
        <v>0.64722222222222214</v>
      </c>
      <c r="J36" s="14">
        <v>0.65555555555555545</v>
      </c>
      <c r="K36" s="14">
        <v>0.66180555555555542</v>
      </c>
      <c r="L36" s="15"/>
      <c r="M36" s="14">
        <v>0.66874999999999984</v>
      </c>
      <c r="N36" s="16">
        <v>0.67916666666666647</v>
      </c>
      <c r="P36" s="44">
        <f t="shared" si="1"/>
        <v>2.777777777777779E-2</v>
      </c>
      <c r="Q36" s="54">
        <f t="shared" si="0"/>
        <v>5.4166666666666474E-2</v>
      </c>
      <c r="R36" s="24"/>
    </row>
    <row r="37" spans="1:18" ht="56.25">
      <c r="A37" s="23"/>
      <c r="B37" s="11">
        <v>30</v>
      </c>
      <c r="C37" s="17" t="s">
        <v>16</v>
      </c>
      <c r="D37" s="22" t="s">
        <v>34</v>
      </c>
      <c r="E37" s="19"/>
      <c r="F37" s="19">
        <v>0.65624999999999989</v>
      </c>
      <c r="G37" s="19">
        <v>0.66180555555555542</v>
      </c>
      <c r="H37" s="20"/>
      <c r="I37" s="20"/>
      <c r="J37" s="19">
        <v>0.66666666666666652</v>
      </c>
      <c r="K37" s="19">
        <v>0.6729166666666665</v>
      </c>
      <c r="L37" s="19">
        <v>0.6812499999999998</v>
      </c>
      <c r="M37" s="20"/>
      <c r="N37" s="21">
        <v>0.69166666666666643</v>
      </c>
      <c r="O37" s="44">
        <v>0.64236111111111105</v>
      </c>
      <c r="P37" s="44">
        <f t="shared" si="1"/>
        <v>3.125E-2</v>
      </c>
      <c r="Q37" s="54">
        <f>+N37-O37</f>
        <v>4.930555555555538E-2</v>
      </c>
      <c r="R37" s="24"/>
    </row>
    <row r="38" spans="1:18" ht="30" customHeight="1">
      <c r="A38" s="23"/>
      <c r="B38" s="11">
        <v>31</v>
      </c>
      <c r="C38" s="12" t="s">
        <v>15</v>
      </c>
      <c r="D38" s="13"/>
      <c r="E38" s="14">
        <v>0.65277777777777779</v>
      </c>
      <c r="F38" s="14"/>
      <c r="G38" s="14"/>
      <c r="H38" s="14">
        <v>0.6645833333333333</v>
      </c>
      <c r="I38" s="14">
        <v>0.67499999999999993</v>
      </c>
      <c r="J38" s="14">
        <v>0.68333333333333324</v>
      </c>
      <c r="K38" s="14">
        <v>0.68958333333333321</v>
      </c>
      <c r="L38" s="15"/>
      <c r="M38" s="14">
        <v>0.69652777777777763</v>
      </c>
      <c r="N38" s="16">
        <v>0.70694444444444426</v>
      </c>
      <c r="P38" s="44">
        <f t="shared" si="1"/>
        <v>2.777777777777779E-2</v>
      </c>
      <c r="Q38" s="54">
        <f t="shared" si="0"/>
        <v>5.4166666666666474E-2</v>
      </c>
      <c r="R38" s="24"/>
    </row>
    <row r="39" spans="1:18" ht="30" customHeight="1">
      <c r="A39" s="23"/>
      <c r="B39" s="11">
        <v>32</v>
      </c>
      <c r="C39" s="17" t="s">
        <v>16</v>
      </c>
      <c r="D39" s="18"/>
      <c r="E39" s="19">
        <v>0.66666666666666663</v>
      </c>
      <c r="F39" s="19">
        <v>0.68055555555555547</v>
      </c>
      <c r="G39" s="19">
        <v>0.68611111111111101</v>
      </c>
      <c r="H39" s="19"/>
      <c r="I39" s="19"/>
      <c r="J39" s="19">
        <v>0.6909722222222221</v>
      </c>
      <c r="K39" s="19">
        <v>0.69722222222222208</v>
      </c>
      <c r="L39" s="19">
        <v>0.70555555555555538</v>
      </c>
      <c r="M39" s="20"/>
      <c r="N39" s="21">
        <v>0.71597222222222201</v>
      </c>
      <c r="P39" s="44">
        <f t="shared" si="1"/>
        <v>2.430555555555558E-2</v>
      </c>
      <c r="Q39" s="54">
        <f t="shared" si="0"/>
        <v>4.930555555555538E-2</v>
      </c>
      <c r="R39" s="24"/>
    </row>
    <row r="40" spans="1:18" ht="30" customHeight="1">
      <c r="A40" s="23"/>
      <c r="B40" s="11">
        <v>33</v>
      </c>
      <c r="C40" s="12" t="s">
        <v>15</v>
      </c>
      <c r="D40" s="13"/>
      <c r="E40" s="14">
        <v>0.68055555555555547</v>
      </c>
      <c r="F40" s="15"/>
      <c r="G40" s="15"/>
      <c r="H40" s="14">
        <v>0.69444444444444431</v>
      </c>
      <c r="I40" s="14">
        <v>0.7041666666666665</v>
      </c>
      <c r="J40" s="14">
        <v>0.7124999999999998</v>
      </c>
      <c r="K40" s="14">
        <v>0.71874999999999978</v>
      </c>
      <c r="L40" s="15"/>
      <c r="M40" s="14">
        <v>0.7256944444444442</v>
      </c>
      <c r="N40" s="16">
        <v>0.73611111111111083</v>
      </c>
      <c r="P40" s="44">
        <f t="shared" si="1"/>
        <v>2.9166666666666563E-2</v>
      </c>
      <c r="Q40" s="54">
        <f t="shared" si="0"/>
        <v>5.5555555555555358E-2</v>
      </c>
      <c r="R40" s="24"/>
    </row>
    <row r="41" spans="1:18" ht="30" customHeight="1">
      <c r="A41" s="23"/>
      <c r="B41" s="11">
        <v>34</v>
      </c>
      <c r="C41" s="17" t="s">
        <v>16</v>
      </c>
      <c r="D41" s="18"/>
      <c r="E41" s="19">
        <v>0.69444444444444453</v>
      </c>
      <c r="F41" s="19">
        <v>0.70972222222222225</v>
      </c>
      <c r="G41" s="19">
        <v>0.71527777777777779</v>
      </c>
      <c r="H41" s="20"/>
      <c r="I41" s="20"/>
      <c r="J41" s="19">
        <v>0.72152777777777777</v>
      </c>
      <c r="K41" s="19">
        <v>0.72777777777777775</v>
      </c>
      <c r="L41" s="19">
        <v>0.73611111111111105</v>
      </c>
      <c r="M41" s="20"/>
      <c r="N41" s="21">
        <v>0.74652777777777768</v>
      </c>
      <c r="P41" s="44">
        <f t="shared" si="1"/>
        <v>3.0555555555555669E-2</v>
      </c>
      <c r="Q41" s="54">
        <f t="shared" si="0"/>
        <v>5.2083333333333148E-2</v>
      </c>
      <c r="R41" s="24"/>
    </row>
    <row r="42" spans="1:18" ht="56.25">
      <c r="A42" s="23"/>
      <c r="B42" s="11">
        <v>35</v>
      </c>
      <c r="C42" s="12" t="s">
        <v>15</v>
      </c>
      <c r="D42" s="25" t="s">
        <v>35</v>
      </c>
      <c r="E42" s="14"/>
      <c r="F42" s="15"/>
      <c r="G42" s="15"/>
      <c r="H42" s="14">
        <v>0.72222222222222221</v>
      </c>
      <c r="I42" s="14">
        <v>0.7319444444444444</v>
      </c>
      <c r="J42" s="14">
        <v>0.7402777777777777</v>
      </c>
      <c r="K42" s="14">
        <v>0.74652777777777768</v>
      </c>
      <c r="L42" s="15"/>
      <c r="M42" s="14">
        <v>0.7534722222222221</v>
      </c>
      <c r="N42" s="16">
        <v>0.76388888888888873</v>
      </c>
      <c r="O42" s="44">
        <v>0.70833333333333337</v>
      </c>
      <c r="P42" s="44">
        <f t="shared" si="1"/>
        <v>2.7777777777777901E-2</v>
      </c>
      <c r="Q42" s="54">
        <f>+N42-O42</f>
        <v>5.5555555555555358E-2</v>
      </c>
      <c r="R42" s="24"/>
    </row>
    <row r="43" spans="1:18" ht="30" customHeight="1">
      <c r="A43" s="23"/>
      <c r="B43" s="11">
        <v>36</v>
      </c>
      <c r="C43" s="17" t="s">
        <v>16</v>
      </c>
      <c r="D43" s="18"/>
      <c r="E43" s="19">
        <v>0.72222222222222221</v>
      </c>
      <c r="F43" s="19">
        <v>0.73749999999999993</v>
      </c>
      <c r="G43" s="19">
        <v>0.74305555555555547</v>
      </c>
      <c r="H43" s="20"/>
      <c r="I43" s="20"/>
      <c r="J43" s="19">
        <v>0.74930555555555545</v>
      </c>
      <c r="K43" s="19">
        <v>0.75555555555555542</v>
      </c>
      <c r="L43" s="19">
        <v>0.76388888888888873</v>
      </c>
      <c r="M43" s="20"/>
      <c r="N43" s="21">
        <v>0.77777777777777757</v>
      </c>
      <c r="P43" s="44">
        <f t="shared" si="1"/>
        <v>2.7777777777777679E-2</v>
      </c>
      <c r="Q43" s="54">
        <f t="shared" si="0"/>
        <v>5.5555555555555358E-2</v>
      </c>
      <c r="R43" s="24"/>
    </row>
    <row r="44" spans="1:18" ht="30" customHeight="1">
      <c r="A44" s="23"/>
      <c r="B44" s="11">
        <v>37</v>
      </c>
      <c r="C44" s="12" t="s">
        <v>15</v>
      </c>
      <c r="D44" s="13"/>
      <c r="E44" s="14">
        <v>0.73611111111111116</v>
      </c>
      <c r="F44" s="15"/>
      <c r="G44" s="15"/>
      <c r="H44" s="14">
        <v>0.75</v>
      </c>
      <c r="I44" s="14">
        <v>0.75972222222222219</v>
      </c>
      <c r="J44" s="14">
        <v>0.76805555555555549</v>
      </c>
      <c r="K44" s="14">
        <v>0.77430555555555547</v>
      </c>
      <c r="L44" s="15"/>
      <c r="M44" s="14">
        <v>0.78124999999999989</v>
      </c>
      <c r="N44" s="16">
        <v>0.79166666666666652</v>
      </c>
      <c r="P44" s="44">
        <f t="shared" si="1"/>
        <v>2.777777777777779E-2</v>
      </c>
      <c r="Q44" s="54">
        <f t="shared" si="0"/>
        <v>5.5555555555555358E-2</v>
      </c>
      <c r="R44" s="24"/>
    </row>
    <row r="45" spans="1:18" ht="30" customHeight="1">
      <c r="A45" s="23"/>
      <c r="B45" s="11">
        <v>38</v>
      </c>
      <c r="C45" s="17" t="s">
        <v>16</v>
      </c>
      <c r="D45" s="18"/>
      <c r="E45" s="19">
        <v>0.75</v>
      </c>
      <c r="F45" s="19">
        <v>0.76527777777777772</v>
      </c>
      <c r="G45" s="19">
        <v>0.77083333333333326</v>
      </c>
      <c r="H45" s="20"/>
      <c r="I45" s="20"/>
      <c r="J45" s="19">
        <v>0.77708333333333324</v>
      </c>
      <c r="K45" s="19">
        <v>0.78333333333333321</v>
      </c>
      <c r="L45" s="19">
        <v>0.79166666666666652</v>
      </c>
      <c r="M45" s="20"/>
      <c r="N45" s="21">
        <v>0.80555555555555536</v>
      </c>
      <c r="P45" s="44">
        <f t="shared" si="1"/>
        <v>2.777777777777779E-2</v>
      </c>
      <c r="Q45" s="54">
        <f t="shared" si="0"/>
        <v>5.5555555555555358E-2</v>
      </c>
      <c r="R45" s="24"/>
    </row>
    <row r="46" spans="1:18" ht="30" customHeight="1">
      <c r="A46" s="23"/>
      <c r="B46" s="11">
        <v>39</v>
      </c>
      <c r="C46" s="12" t="s">
        <v>15</v>
      </c>
      <c r="D46" s="13"/>
      <c r="E46" s="14">
        <v>0.76388888888888884</v>
      </c>
      <c r="F46" s="15"/>
      <c r="G46" s="15"/>
      <c r="H46" s="14">
        <v>0.77777777777777768</v>
      </c>
      <c r="I46" s="14">
        <v>0.78749999999999987</v>
      </c>
      <c r="J46" s="14">
        <v>0.79583333333333317</v>
      </c>
      <c r="K46" s="14">
        <v>0.80208333333333315</v>
      </c>
      <c r="L46" s="15"/>
      <c r="M46" s="14">
        <v>0.80902777777777757</v>
      </c>
      <c r="N46" s="16">
        <v>0.8194444444444442</v>
      </c>
      <c r="P46" s="44">
        <f t="shared" si="1"/>
        <v>2.7777777777777679E-2</v>
      </c>
      <c r="Q46" s="54">
        <f t="shared" si="0"/>
        <v>5.5555555555555358E-2</v>
      </c>
      <c r="R46" s="24"/>
    </row>
    <row r="47" spans="1:18" ht="56.25">
      <c r="A47" s="23"/>
      <c r="B47" s="11">
        <v>40</v>
      </c>
      <c r="C47" s="17" t="s">
        <v>16</v>
      </c>
      <c r="D47" s="22" t="s">
        <v>36</v>
      </c>
      <c r="E47" s="19"/>
      <c r="F47" s="19">
        <v>0.79305555555555551</v>
      </c>
      <c r="G47" s="19">
        <v>0.79861111111111105</v>
      </c>
      <c r="H47" s="20"/>
      <c r="I47" s="20"/>
      <c r="J47" s="19">
        <v>0.80486111111111103</v>
      </c>
      <c r="K47" s="19">
        <v>0.81111111111111101</v>
      </c>
      <c r="L47" s="19">
        <v>0.81944444444444431</v>
      </c>
      <c r="M47" s="20"/>
      <c r="N47" s="21">
        <v>0.83333333333333315</v>
      </c>
      <c r="O47" s="44">
        <v>0.77777777777777779</v>
      </c>
      <c r="P47" s="44">
        <f t="shared" si="1"/>
        <v>2.777777777777779E-2</v>
      </c>
      <c r="Q47" s="54">
        <f>+N47-O47</f>
        <v>5.5555555555555358E-2</v>
      </c>
      <c r="R47" s="24"/>
    </row>
    <row r="48" spans="1:18" ht="30" customHeight="1">
      <c r="A48" s="23"/>
      <c r="B48" s="11">
        <v>41</v>
      </c>
      <c r="C48" s="12" t="s">
        <v>15</v>
      </c>
      <c r="D48" s="13"/>
      <c r="E48" s="14">
        <v>0.79166666666666663</v>
      </c>
      <c r="F48" s="15"/>
      <c r="G48" s="15"/>
      <c r="H48" s="14">
        <v>0.80555555555555547</v>
      </c>
      <c r="I48" s="14">
        <v>0.81527777777777766</v>
      </c>
      <c r="J48" s="14">
        <v>0.82361111111111096</v>
      </c>
      <c r="K48" s="14">
        <v>0.82986111111111094</v>
      </c>
      <c r="L48" s="15"/>
      <c r="M48" s="14">
        <v>0.83680555555555536</v>
      </c>
      <c r="N48" s="16">
        <v>0.84722222222222199</v>
      </c>
      <c r="P48" s="44">
        <f t="shared" si="1"/>
        <v>2.777777777777779E-2</v>
      </c>
      <c r="Q48" s="54">
        <f t="shared" si="0"/>
        <v>5.5555555555555358E-2</v>
      </c>
      <c r="R48" s="24"/>
    </row>
    <row r="49" spans="1:18" ht="30" customHeight="1">
      <c r="A49" s="23"/>
      <c r="B49" s="11">
        <v>42</v>
      </c>
      <c r="C49" s="17" t="s">
        <v>16</v>
      </c>
      <c r="D49" s="18"/>
      <c r="E49" s="19">
        <v>0.80555555555555547</v>
      </c>
      <c r="F49" s="19">
        <v>0.81944444444444431</v>
      </c>
      <c r="G49" s="19">
        <v>0.82499999999999984</v>
      </c>
      <c r="H49" s="19"/>
      <c r="I49" s="19"/>
      <c r="J49" s="19">
        <v>0.82986111111111094</v>
      </c>
      <c r="K49" s="19">
        <v>0.83611111111111092</v>
      </c>
      <c r="L49" s="19">
        <v>0.84444444444444422</v>
      </c>
      <c r="M49" s="20"/>
      <c r="N49" s="21">
        <v>0.85833333333333306</v>
      </c>
      <c r="P49" s="44">
        <f t="shared" si="1"/>
        <v>2.4999999999999911E-2</v>
      </c>
      <c r="Q49" s="54">
        <f t="shared" si="0"/>
        <v>5.277777777777759E-2</v>
      </c>
      <c r="R49" s="24"/>
    </row>
    <row r="50" spans="1:18" ht="30" customHeight="1">
      <c r="A50" s="23"/>
      <c r="B50" s="11">
        <v>43</v>
      </c>
      <c r="C50" s="12" t="s">
        <v>15</v>
      </c>
      <c r="D50" s="13"/>
      <c r="E50" s="14">
        <v>0.81944444444444453</v>
      </c>
      <c r="F50" s="14"/>
      <c r="G50" s="14"/>
      <c r="H50" s="14">
        <v>0.83125000000000004</v>
      </c>
      <c r="I50" s="14">
        <v>0.84166666666666667</v>
      </c>
      <c r="J50" s="14">
        <v>0.85</v>
      </c>
      <c r="K50" s="14">
        <v>0.85624999999999996</v>
      </c>
      <c r="L50" s="15"/>
      <c r="M50" s="14">
        <v>0.86319444444444438</v>
      </c>
      <c r="N50" s="16">
        <v>0.87361111111111101</v>
      </c>
      <c r="P50" s="44">
        <f t="shared" si="1"/>
        <v>2.6388888888889017E-2</v>
      </c>
      <c r="Q50" s="54">
        <f t="shared" si="0"/>
        <v>5.4166666666666474E-2</v>
      </c>
      <c r="R50" s="24"/>
    </row>
    <row r="51" spans="1:18" ht="30" customHeight="1">
      <c r="A51" s="23"/>
      <c r="B51" s="11">
        <v>44</v>
      </c>
      <c r="C51" s="17" t="s">
        <v>16</v>
      </c>
      <c r="D51" s="18"/>
      <c r="E51" s="19">
        <v>0.83333333333333337</v>
      </c>
      <c r="F51" s="19">
        <v>0.84722222222222221</v>
      </c>
      <c r="G51" s="19">
        <v>0.85277777777777775</v>
      </c>
      <c r="H51" s="19"/>
      <c r="I51" s="19"/>
      <c r="J51" s="19">
        <v>0.85763888888888884</v>
      </c>
      <c r="K51" s="19">
        <v>0.86388888888888882</v>
      </c>
      <c r="L51" s="19">
        <v>0.87222222222222212</v>
      </c>
      <c r="M51" s="20"/>
      <c r="N51" s="21">
        <v>0.88263888888888875</v>
      </c>
      <c r="P51" s="44">
        <f t="shared" si="1"/>
        <v>2.7777777777777901E-2</v>
      </c>
      <c r="Q51" s="54">
        <f t="shared" si="0"/>
        <v>4.930555555555538E-2</v>
      </c>
      <c r="R51" s="24"/>
    </row>
    <row r="52" spans="1:18" ht="56.25">
      <c r="A52" s="23"/>
      <c r="B52" s="11">
        <v>45</v>
      </c>
      <c r="C52" s="12" t="s">
        <v>15</v>
      </c>
      <c r="D52" s="25" t="s">
        <v>37</v>
      </c>
      <c r="E52" s="14"/>
      <c r="F52" s="14"/>
      <c r="G52" s="14"/>
      <c r="H52" s="14">
        <v>0.85902777777777772</v>
      </c>
      <c r="I52" s="14">
        <v>0.86944444444444435</v>
      </c>
      <c r="J52" s="14">
        <v>0.87777777777777766</v>
      </c>
      <c r="K52" s="14">
        <v>0.88402777777777763</v>
      </c>
      <c r="L52" s="15"/>
      <c r="M52" s="14">
        <v>0.89097222222222205</v>
      </c>
      <c r="N52" s="16">
        <v>0.90138888888888868</v>
      </c>
      <c r="O52" s="44">
        <v>0.84722222222222221</v>
      </c>
      <c r="P52" s="44">
        <f t="shared" si="1"/>
        <v>2.7777777777777679E-2</v>
      </c>
      <c r="Q52" s="54">
        <f>+N52-O52</f>
        <v>5.4166666666666474E-2</v>
      </c>
      <c r="R52" s="24"/>
    </row>
    <row r="53" spans="1:18" ht="30" customHeight="1">
      <c r="A53" s="23"/>
      <c r="B53" s="11">
        <v>46</v>
      </c>
      <c r="C53" s="17" t="s">
        <v>16</v>
      </c>
      <c r="D53" s="18"/>
      <c r="E53" s="19">
        <v>0.86111111111111116</v>
      </c>
      <c r="F53" s="19">
        <v>0.875</v>
      </c>
      <c r="G53" s="19">
        <v>0.88055555555555554</v>
      </c>
      <c r="H53" s="19"/>
      <c r="I53" s="19"/>
      <c r="J53" s="19">
        <v>0.88541666666666663</v>
      </c>
      <c r="K53" s="19">
        <v>0.89166666666666661</v>
      </c>
      <c r="L53" s="19">
        <v>0.89999999999999991</v>
      </c>
      <c r="M53" s="20"/>
      <c r="N53" s="21">
        <v>0.91041666666666654</v>
      </c>
      <c r="P53" s="44">
        <f t="shared" si="1"/>
        <v>2.777777777777779E-2</v>
      </c>
      <c r="Q53" s="54">
        <f t="shared" si="0"/>
        <v>4.930555555555538E-2</v>
      </c>
      <c r="R53" s="24"/>
    </row>
    <row r="54" spans="1:18" ht="30" customHeight="1">
      <c r="A54" s="23"/>
      <c r="B54" s="11">
        <v>47</v>
      </c>
      <c r="C54" s="12" t="s">
        <v>15</v>
      </c>
      <c r="D54" s="13"/>
      <c r="E54" s="14">
        <v>0.875</v>
      </c>
      <c r="F54" s="14"/>
      <c r="G54" s="14"/>
      <c r="H54" s="14">
        <v>0.88680555555555551</v>
      </c>
      <c r="I54" s="14">
        <v>0.89722222222222214</v>
      </c>
      <c r="J54" s="14">
        <v>0.90555555555555545</v>
      </c>
      <c r="K54" s="14">
        <v>0.91180555555555542</v>
      </c>
      <c r="L54" s="15"/>
      <c r="M54" s="14">
        <v>0.91874999999999984</v>
      </c>
      <c r="N54" s="16">
        <v>0.92916666666666647</v>
      </c>
      <c r="P54" s="44">
        <f t="shared" si="1"/>
        <v>2.777777777777779E-2</v>
      </c>
      <c r="Q54" s="54">
        <f t="shared" si="0"/>
        <v>5.4166666666666474E-2</v>
      </c>
      <c r="R54" s="24"/>
    </row>
    <row r="55" spans="1:18" s="41" customFormat="1" ht="30" customHeight="1">
      <c r="A55" s="34"/>
      <c r="B55" s="35">
        <v>48</v>
      </c>
      <c r="C55" s="48" t="s">
        <v>16</v>
      </c>
      <c r="D55" s="49"/>
      <c r="E55" s="50">
        <v>0.88888888888888884</v>
      </c>
      <c r="F55" s="50">
        <v>0.90069444444444446</v>
      </c>
      <c r="G55" s="50">
        <v>0.90625</v>
      </c>
      <c r="H55" s="50"/>
      <c r="I55" s="50"/>
      <c r="J55" s="50">
        <v>0.91111111111111109</v>
      </c>
      <c r="K55" s="50">
        <v>0.91736111111111107</v>
      </c>
      <c r="L55" s="50">
        <v>0.92569444444444438</v>
      </c>
      <c r="M55" s="51"/>
      <c r="N55" s="52">
        <v>0.93611111111111101</v>
      </c>
      <c r="P55" s="47">
        <f t="shared" si="1"/>
        <v>2.5694444444444464E-2</v>
      </c>
      <c r="Q55" s="54">
        <f t="shared" si="0"/>
        <v>4.7222222222222165E-2</v>
      </c>
      <c r="R55" s="42"/>
    </row>
    <row r="56" spans="1:18" s="41" customFormat="1" ht="30" customHeight="1">
      <c r="A56" s="34"/>
      <c r="B56" s="35">
        <v>49</v>
      </c>
      <c r="C56" s="36" t="s">
        <v>15</v>
      </c>
      <c r="D56" s="53"/>
      <c r="E56" s="38">
        <v>0.90625</v>
      </c>
      <c r="F56" s="38"/>
      <c r="G56" s="38"/>
      <c r="H56" s="38">
        <v>0.9159722222222223</v>
      </c>
      <c r="I56" s="38">
        <v>0.92499999999999993</v>
      </c>
      <c r="J56" s="38">
        <v>0.93333333333333324</v>
      </c>
      <c r="K56" s="38">
        <v>0.93888888888888899</v>
      </c>
      <c r="L56" s="39"/>
      <c r="M56" s="38">
        <v>0.94583333333333341</v>
      </c>
      <c r="N56" s="40">
        <v>0.95277777777777783</v>
      </c>
      <c r="P56" s="47">
        <f t="shared" si="1"/>
        <v>2.777777777777779E-2</v>
      </c>
      <c r="Q56" s="54">
        <f t="shared" si="0"/>
        <v>4.6527777777777835E-2</v>
      </c>
      <c r="R56" s="42"/>
    </row>
    <row r="57" spans="1:18">
      <c r="P57" s="44" t="s">
        <v>31</v>
      </c>
      <c r="Q57" s="54">
        <f>SUM(Q8:Q56)</f>
        <v>2.576388888888884</v>
      </c>
    </row>
    <row r="58" spans="1:18">
      <c r="Q58" s="54">
        <f>SUM('331 수목원-오일장-공항-시청-동광초-삼양1(3)동'!Q8:Q56)</f>
        <v>2.4020833333333287</v>
      </c>
    </row>
    <row r="59" spans="1:18">
      <c r="Q59" s="54">
        <f>+Q58+Q57</f>
        <v>4.9784722222222122</v>
      </c>
    </row>
    <row r="60" spans="1:18">
      <c r="Q60" s="54">
        <f>+Q59/12</f>
        <v>0.41487268518518433</v>
      </c>
    </row>
  </sheetData>
  <mergeCells count="5">
    <mergeCell ref="B2:E2"/>
    <mergeCell ref="F2:N4"/>
    <mergeCell ref="B3:E4"/>
    <mergeCell ref="B5:J6"/>
    <mergeCell ref="M6:N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56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Q58"/>
  <sheetViews>
    <sheetView zoomScale="85" zoomScaleNormal="85" zoomScaleSheetLayoutView="89" zoomScalePageLayoutView="85" workbookViewId="0">
      <selection activeCell="B5" sqref="B5:J6"/>
    </sheetView>
  </sheetViews>
  <sheetFormatPr defaultColWidth="8.75" defaultRowHeight="26.25"/>
  <cols>
    <col min="1" max="1" width="8.75" style="1"/>
    <col min="2" max="2" width="6.25" style="2" customWidth="1"/>
    <col min="3" max="3" width="13.125" style="2" customWidth="1"/>
    <col min="4" max="8" width="14.625" style="2" customWidth="1"/>
    <col min="9" max="9" width="16.625" style="2" bestFit="1" customWidth="1"/>
    <col min="10" max="13" width="14.625" style="2" customWidth="1"/>
    <col min="14" max="14" width="20.25" style="2" bestFit="1" customWidth="1"/>
    <col min="15" max="15" width="0" style="2" hidden="1" customWidth="1"/>
    <col min="16" max="16" width="8.75" style="2" hidden="1" customWidth="1"/>
    <col min="17" max="17" width="14" style="2" hidden="1" customWidth="1"/>
    <col min="18" max="18" width="0" style="2" hidden="1" customWidth="1"/>
    <col min="19" max="16384" width="8.75" style="2"/>
  </cols>
  <sheetData>
    <row r="1" spans="1:17" ht="27" thickBot="1"/>
    <row r="2" spans="1:17" ht="79.5" customHeight="1" thickTop="1" thickBot="1">
      <c r="B2" s="56" t="s">
        <v>0</v>
      </c>
      <c r="C2" s="56"/>
      <c r="D2" s="56"/>
      <c r="E2" s="56"/>
      <c r="F2" s="57" t="s">
        <v>17</v>
      </c>
      <c r="G2" s="57"/>
      <c r="H2" s="57"/>
      <c r="I2" s="57"/>
      <c r="J2" s="57"/>
      <c r="K2" s="57"/>
      <c r="L2" s="57"/>
      <c r="M2" s="57"/>
      <c r="N2" s="57"/>
    </row>
    <row r="3" spans="1:17" ht="21" customHeight="1" thickTop="1" thickBot="1">
      <c r="B3" s="58" t="s">
        <v>30</v>
      </c>
      <c r="C3" s="58"/>
      <c r="D3" s="58"/>
      <c r="E3" s="58"/>
      <c r="F3" s="57"/>
      <c r="G3" s="57"/>
      <c r="H3" s="57"/>
      <c r="I3" s="57"/>
      <c r="J3" s="57"/>
      <c r="K3" s="57"/>
      <c r="L3" s="57"/>
      <c r="M3" s="57"/>
      <c r="N3" s="57"/>
    </row>
    <row r="4" spans="1:17" ht="21.75" customHeight="1" thickTop="1" thickBot="1">
      <c r="B4" s="58"/>
      <c r="C4" s="58"/>
      <c r="D4" s="58"/>
      <c r="E4" s="58"/>
      <c r="F4" s="57"/>
      <c r="G4" s="57"/>
      <c r="H4" s="57"/>
      <c r="I4" s="57"/>
      <c r="J4" s="57"/>
      <c r="K4" s="57"/>
      <c r="L4" s="57"/>
      <c r="M4" s="57"/>
      <c r="N4" s="57"/>
    </row>
    <row r="5" spans="1:17" ht="24" customHeight="1" thickTop="1">
      <c r="B5" s="59" t="s">
        <v>43</v>
      </c>
      <c r="C5" s="60"/>
      <c r="D5" s="60"/>
      <c r="E5" s="60"/>
      <c r="F5" s="60"/>
      <c r="G5" s="60"/>
      <c r="H5" s="60"/>
      <c r="I5" s="60"/>
      <c r="J5" s="60"/>
      <c r="K5" s="28"/>
      <c r="L5" s="28"/>
      <c r="M5" s="28"/>
      <c r="N5" s="28"/>
    </row>
    <row r="6" spans="1:17" ht="24" customHeight="1" thickBot="1">
      <c r="B6" s="61"/>
      <c r="C6" s="61"/>
      <c r="D6" s="61"/>
      <c r="E6" s="61"/>
      <c r="F6" s="61"/>
      <c r="G6" s="61"/>
      <c r="H6" s="61"/>
      <c r="I6" s="61"/>
      <c r="J6" s="61"/>
      <c r="K6" s="29"/>
      <c r="L6" s="29"/>
      <c r="M6" s="63" t="s">
        <v>18</v>
      </c>
      <c r="N6" s="63"/>
    </row>
    <row r="7" spans="1:17" ht="45" customHeight="1" thickTop="1">
      <c r="B7" s="6" t="s">
        <v>2</v>
      </c>
      <c r="C7" s="7" t="s">
        <v>3</v>
      </c>
      <c r="D7" s="8" t="s">
        <v>14</v>
      </c>
      <c r="E7" s="9" t="s">
        <v>13</v>
      </c>
      <c r="F7" s="9" t="s">
        <v>12</v>
      </c>
      <c r="G7" s="9" t="s">
        <v>11</v>
      </c>
      <c r="H7" s="9" t="s">
        <v>10</v>
      </c>
      <c r="I7" s="9" t="s">
        <v>9</v>
      </c>
      <c r="J7" s="9" t="s">
        <v>8</v>
      </c>
      <c r="K7" s="9" t="s">
        <v>7</v>
      </c>
      <c r="L7" s="9" t="s">
        <v>6</v>
      </c>
      <c r="M7" s="9" t="s">
        <v>5</v>
      </c>
      <c r="N7" s="10" t="s">
        <v>4</v>
      </c>
    </row>
    <row r="8" spans="1:17" ht="37.5">
      <c r="B8" s="11">
        <v>1</v>
      </c>
      <c r="C8" s="12" t="s">
        <v>15</v>
      </c>
      <c r="D8" s="27"/>
      <c r="E8" s="30" t="s">
        <v>23</v>
      </c>
      <c r="F8" s="14"/>
      <c r="G8" s="14">
        <v>0.2638888888888889</v>
      </c>
      <c r="H8" s="14">
        <v>0.27083333333333331</v>
      </c>
      <c r="I8" s="14">
        <v>0.27916666666666667</v>
      </c>
      <c r="J8" s="14">
        <v>0.28680555555555554</v>
      </c>
      <c r="K8" s="14"/>
      <c r="L8" s="14"/>
      <c r="M8" s="14">
        <v>0.2986111111111111</v>
      </c>
      <c r="N8" s="16"/>
      <c r="O8" s="44">
        <v>0.25694444444444448</v>
      </c>
      <c r="Q8" s="44">
        <f>+M8-O8</f>
        <v>4.166666666666663E-2</v>
      </c>
    </row>
    <row r="9" spans="1:17" ht="30" customHeight="1">
      <c r="B9" s="11">
        <v>2</v>
      </c>
      <c r="C9" s="17" t="s">
        <v>16</v>
      </c>
      <c r="D9" s="26">
        <v>0.25694444444444448</v>
      </c>
      <c r="E9" s="19"/>
      <c r="F9" s="19">
        <v>0.26736111111111116</v>
      </c>
      <c r="G9" s="19">
        <v>0.27430555555555558</v>
      </c>
      <c r="H9" s="19">
        <v>0.28125</v>
      </c>
      <c r="I9" s="19"/>
      <c r="J9" s="19"/>
      <c r="K9" s="19">
        <v>0.28611111111111109</v>
      </c>
      <c r="L9" s="19">
        <v>0.29097222222222219</v>
      </c>
      <c r="M9" s="19">
        <v>0.30277777777777776</v>
      </c>
      <c r="N9" s="21"/>
      <c r="Q9" s="44">
        <f>+M9-D9</f>
        <v>4.5833333333333282E-2</v>
      </c>
    </row>
    <row r="10" spans="1:17" ht="37.5">
      <c r="B10" s="11">
        <v>3</v>
      </c>
      <c r="C10" s="12" t="s">
        <v>15</v>
      </c>
      <c r="D10" s="27">
        <v>0.27083333333333331</v>
      </c>
      <c r="E10" s="14">
        <v>0.27777777777777773</v>
      </c>
      <c r="F10" s="14"/>
      <c r="G10" s="14">
        <v>0.28472222222222215</v>
      </c>
      <c r="H10" s="14">
        <v>0.29166666666666657</v>
      </c>
      <c r="I10" s="14">
        <v>0.29999999999999993</v>
      </c>
      <c r="J10" s="14">
        <v>0.3076388888888888</v>
      </c>
      <c r="K10" s="14"/>
      <c r="L10" s="14"/>
      <c r="M10" s="14"/>
      <c r="N10" s="31" t="s">
        <v>24</v>
      </c>
      <c r="O10" s="44">
        <v>0.31944444444444448</v>
      </c>
      <c r="P10" s="44">
        <f t="shared" ref="P10:P56" si="0">+G10-G8</f>
        <v>2.0833333333333259E-2</v>
      </c>
      <c r="Q10" s="44">
        <f>+O10-D10</f>
        <v>4.861111111111116E-2</v>
      </c>
    </row>
    <row r="11" spans="1:17" ht="30" customHeight="1">
      <c r="B11" s="11">
        <v>4</v>
      </c>
      <c r="C11" s="17" t="s">
        <v>16</v>
      </c>
      <c r="D11" s="26">
        <v>0.28472222222222221</v>
      </c>
      <c r="E11" s="19"/>
      <c r="F11" s="19">
        <v>0.2951388888888889</v>
      </c>
      <c r="G11" s="19">
        <v>0.30208333333333331</v>
      </c>
      <c r="H11" s="19">
        <v>0.30902777777777773</v>
      </c>
      <c r="I11" s="19"/>
      <c r="J11" s="19"/>
      <c r="K11" s="19">
        <v>0.31388888888888883</v>
      </c>
      <c r="L11" s="19">
        <v>0.31874999999999992</v>
      </c>
      <c r="M11" s="19">
        <v>0.33055555555555549</v>
      </c>
      <c r="N11" s="21"/>
      <c r="P11" s="44">
        <f t="shared" si="0"/>
        <v>2.7777777777777735E-2</v>
      </c>
      <c r="Q11" s="44">
        <f t="shared" ref="Q11:Q56" si="1">+M11-D11</f>
        <v>4.5833333333333282E-2</v>
      </c>
    </row>
    <row r="12" spans="1:17" ht="30" customHeight="1">
      <c r="B12" s="11">
        <v>5</v>
      </c>
      <c r="C12" s="12" t="s">
        <v>15</v>
      </c>
      <c r="D12" s="27">
        <v>0.2986111111111111</v>
      </c>
      <c r="E12" s="14">
        <v>0.30763888888888891</v>
      </c>
      <c r="F12" s="14"/>
      <c r="G12" s="14">
        <v>0.31458333333333333</v>
      </c>
      <c r="H12" s="14">
        <v>0.32152777777777775</v>
      </c>
      <c r="I12" s="14">
        <v>0.3298611111111111</v>
      </c>
      <c r="J12" s="14">
        <v>0.33958333333333335</v>
      </c>
      <c r="K12" s="14"/>
      <c r="L12" s="14"/>
      <c r="M12" s="14">
        <v>0.35347222222222224</v>
      </c>
      <c r="N12" s="16"/>
      <c r="P12" s="44">
        <f t="shared" si="0"/>
        <v>2.9861111111111172E-2</v>
      </c>
      <c r="Q12" s="44">
        <f t="shared" si="1"/>
        <v>5.4861111111111138E-2</v>
      </c>
    </row>
    <row r="13" spans="1:17" ht="30" customHeight="1">
      <c r="A13" s="23"/>
      <c r="B13" s="11">
        <v>6</v>
      </c>
      <c r="C13" s="17" t="s">
        <v>16</v>
      </c>
      <c r="D13" s="26">
        <v>0.30902777777777779</v>
      </c>
      <c r="E13" s="19"/>
      <c r="F13" s="19">
        <v>0.32291666666666669</v>
      </c>
      <c r="G13" s="19">
        <v>0.3298611111111111</v>
      </c>
      <c r="H13" s="19">
        <v>0.33680555555555552</v>
      </c>
      <c r="I13" s="19"/>
      <c r="J13" s="19"/>
      <c r="K13" s="19">
        <v>0.34166666666666662</v>
      </c>
      <c r="L13" s="19">
        <v>0.3479166666666666</v>
      </c>
      <c r="M13" s="19">
        <v>0.36180555555555549</v>
      </c>
      <c r="N13" s="21"/>
      <c r="P13" s="44">
        <f t="shared" si="0"/>
        <v>2.777777777777779E-2</v>
      </c>
      <c r="Q13" s="44">
        <f t="shared" si="1"/>
        <v>5.2777777777777701E-2</v>
      </c>
    </row>
    <row r="14" spans="1:17" ht="30" customHeight="1">
      <c r="A14" s="23"/>
      <c r="B14" s="11">
        <v>7</v>
      </c>
      <c r="C14" s="12" t="s">
        <v>15</v>
      </c>
      <c r="D14" s="27">
        <v>0.31944444444444448</v>
      </c>
      <c r="E14" s="14">
        <v>0.32847222222222228</v>
      </c>
      <c r="F14" s="14"/>
      <c r="G14" s="14">
        <v>0.3354166666666667</v>
      </c>
      <c r="H14" s="14">
        <v>0.34236111111111112</v>
      </c>
      <c r="I14" s="14">
        <v>0.35069444444444448</v>
      </c>
      <c r="J14" s="14">
        <v>0.36041666666666672</v>
      </c>
      <c r="K14" s="14"/>
      <c r="L14" s="14"/>
      <c r="M14" s="14">
        <v>0.37430555555555561</v>
      </c>
      <c r="N14" s="16"/>
      <c r="P14" s="44">
        <f t="shared" si="0"/>
        <v>2.083333333333337E-2</v>
      </c>
      <c r="Q14" s="44">
        <f t="shared" si="1"/>
        <v>5.4861111111111138E-2</v>
      </c>
    </row>
    <row r="15" spans="1:17" ht="37.5">
      <c r="A15" s="23"/>
      <c r="B15" s="11">
        <v>8</v>
      </c>
      <c r="C15" s="17" t="s">
        <v>16</v>
      </c>
      <c r="D15" s="26">
        <v>0.33333333333333331</v>
      </c>
      <c r="E15" s="19"/>
      <c r="F15" s="19">
        <v>0.34722222222222221</v>
      </c>
      <c r="G15" s="19">
        <v>0.35416666666666663</v>
      </c>
      <c r="H15" s="19">
        <v>0.3611111111111111</v>
      </c>
      <c r="I15" s="19"/>
      <c r="J15" s="19"/>
      <c r="K15" s="19">
        <v>0.36597222222222214</v>
      </c>
      <c r="L15" s="19">
        <v>0.37222222222222212</v>
      </c>
      <c r="M15" s="19"/>
      <c r="N15" s="32" t="s">
        <v>25</v>
      </c>
      <c r="O15" s="44">
        <v>0.38611111111111113</v>
      </c>
      <c r="P15" s="44">
        <f t="shared" si="0"/>
        <v>2.4305555555555525E-2</v>
      </c>
      <c r="Q15" s="44">
        <f>+O15-D15</f>
        <v>5.2777777777777812E-2</v>
      </c>
    </row>
    <row r="16" spans="1:17" ht="30" customHeight="1">
      <c r="A16" s="23"/>
      <c r="B16" s="11">
        <v>9</v>
      </c>
      <c r="C16" s="12" t="s">
        <v>15</v>
      </c>
      <c r="D16" s="27">
        <v>0.35069444444444442</v>
      </c>
      <c r="E16" s="14">
        <v>0.35763888888888884</v>
      </c>
      <c r="F16" s="14"/>
      <c r="G16" s="14">
        <v>0.36458333333333326</v>
      </c>
      <c r="H16" s="14">
        <v>0.37152777777777768</v>
      </c>
      <c r="I16" s="14">
        <v>0.37986111111111104</v>
      </c>
      <c r="J16" s="14">
        <v>0.3874999999999999</v>
      </c>
      <c r="K16" s="14"/>
      <c r="L16" s="14"/>
      <c r="M16" s="14">
        <v>0.39930555555555547</v>
      </c>
      <c r="N16" s="16"/>
      <c r="P16" s="44">
        <f t="shared" si="0"/>
        <v>2.9166666666666563E-2</v>
      </c>
      <c r="Q16" s="44">
        <f t="shared" si="1"/>
        <v>4.8611111111111049E-2</v>
      </c>
    </row>
    <row r="17" spans="1:17" ht="30" customHeight="1">
      <c r="A17" s="23"/>
      <c r="B17" s="11">
        <v>10</v>
      </c>
      <c r="C17" s="17" t="s">
        <v>16</v>
      </c>
      <c r="D17" s="26">
        <v>0.36805555555555558</v>
      </c>
      <c r="E17" s="19"/>
      <c r="F17" s="19">
        <v>0.37847222222222227</v>
      </c>
      <c r="G17" s="19">
        <v>0.38541666666666669</v>
      </c>
      <c r="H17" s="19">
        <v>0.3923611111111111</v>
      </c>
      <c r="I17" s="19"/>
      <c r="J17" s="19"/>
      <c r="K17" s="19">
        <v>0.3972222222222222</v>
      </c>
      <c r="L17" s="19">
        <v>0.40208333333333329</v>
      </c>
      <c r="M17" s="19">
        <v>0.41388888888888886</v>
      </c>
      <c r="N17" s="21"/>
      <c r="P17" s="44">
        <f t="shared" si="0"/>
        <v>3.1250000000000056E-2</v>
      </c>
      <c r="Q17" s="44">
        <f t="shared" si="1"/>
        <v>4.5833333333333282E-2</v>
      </c>
    </row>
    <row r="18" spans="1:17" ht="30" customHeight="1">
      <c r="A18" s="23"/>
      <c r="B18" s="11">
        <v>11</v>
      </c>
      <c r="C18" s="12" t="s">
        <v>15</v>
      </c>
      <c r="D18" s="27">
        <v>0.38194444444444442</v>
      </c>
      <c r="E18" s="14">
        <v>0.38888888888888884</v>
      </c>
      <c r="F18" s="14"/>
      <c r="G18" s="14">
        <v>0.39583333333333326</v>
      </c>
      <c r="H18" s="14">
        <v>0.40277777777777768</v>
      </c>
      <c r="I18" s="14">
        <v>0.41111111111111104</v>
      </c>
      <c r="J18" s="14">
        <v>0.4187499999999999</v>
      </c>
      <c r="K18" s="14"/>
      <c r="L18" s="14"/>
      <c r="M18" s="14">
        <v>0.43055555555555547</v>
      </c>
      <c r="N18" s="16"/>
      <c r="P18" s="44">
        <f t="shared" si="0"/>
        <v>3.125E-2</v>
      </c>
      <c r="Q18" s="44">
        <f t="shared" si="1"/>
        <v>4.8611111111111049E-2</v>
      </c>
    </row>
    <row r="19" spans="1:17" ht="30" customHeight="1">
      <c r="A19" s="23"/>
      <c r="B19" s="11">
        <v>12</v>
      </c>
      <c r="C19" s="17" t="s">
        <v>16</v>
      </c>
      <c r="D19" s="26">
        <v>0.39583333333333331</v>
      </c>
      <c r="E19" s="19"/>
      <c r="F19" s="19">
        <v>0.40625</v>
      </c>
      <c r="G19" s="19">
        <v>0.41319444444444442</v>
      </c>
      <c r="H19" s="19">
        <v>0.42013888888888884</v>
      </c>
      <c r="I19" s="19"/>
      <c r="J19" s="19"/>
      <c r="K19" s="19">
        <v>0.42499999999999993</v>
      </c>
      <c r="L19" s="19">
        <v>0.42986111111111103</v>
      </c>
      <c r="M19" s="19">
        <v>0.4416666666666666</v>
      </c>
      <c r="N19" s="21"/>
      <c r="P19" s="44">
        <f t="shared" si="0"/>
        <v>2.7777777777777735E-2</v>
      </c>
      <c r="Q19" s="44">
        <f t="shared" si="1"/>
        <v>4.5833333333333282E-2</v>
      </c>
    </row>
    <row r="20" spans="1:17" ht="37.5">
      <c r="A20" s="23"/>
      <c r="B20" s="11">
        <v>13</v>
      </c>
      <c r="C20" s="12" t="s">
        <v>15</v>
      </c>
      <c r="D20" s="27">
        <v>0.40972222222222227</v>
      </c>
      <c r="E20" s="14">
        <v>0.41666666666666669</v>
      </c>
      <c r="F20" s="14"/>
      <c r="G20" s="14">
        <v>0.4236111111111111</v>
      </c>
      <c r="H20" s="14">
        <v>0.43055555555555552</v>
      </c>
      <c r="I20" s="14">
        <v>0.43888888888888888</v>
      </c>
      <c r="J20" s="14">
        <v>0.44652777777777775</v>
      </c>
      <c r="K20" s="14"/>
      <c r="L20" s="14"/>
      <c r="M20" s="14"/>
      <c r="N20" s="31" t="s">
        <v>26</v>
      </c>
      <c r="O20" s="44">
        <v>0.45833333333333331</v>
      </c>
      <c r="P20" s="44">
        <f t="shared" si="0"/>
        <v>2.7777777777777846E-2</v>
      </c>
      <c r="Q20" s="44">
        <f>+O20-D20</f>
        <v>4.8611111111111049E-2</v>
      </c>
    </row>
    <row r="21" spans="1:17" ht="30" customHeight="1">
      <c r="A21" s="23"/>
      <c r="B21" s="11">
        <v>14</v>
      </c>
      <c r="C21" s="17" t="s">
        <v>16</v>
      </c>
      <c r="D21" s="26">
        <v>0.41666666666666669</v>
      </c>
      <c r="E21" s="19"/>
      <c r="F21" s="19">
        <v>0.42708333333333337</v>
      </c>
      <c r="G21" s="19">
        <v>0.43402777777777779</v>
      </c>
      <c r="H21" s="19">
        <v>0.44097222222222221</v>
      </c>
      <c r="I21" s="19"/>
      <c r="J21" s="19"/>
      <c r="K21" s="19">
        <v>0.4458333333333333</v>
      </c>
      <c r="L21" s="19">
        <v>0.4506944444444444</v>
      </c>
      <c r="M21" s="19">
        <v>0.46249999999999997</v>
      </c>
      <c r="N21" s="21"/>
      <c r="P21" s="44">
        <f t="shared" si="0"/>
        <v>2.083333333333337E-2</v>
      </c>
      <c r="Q21" s="44">
        <f t="shared" si="1"/>
        <v>4.5833333333333282E-2</v>
      </c>
    </row>
    <row r="22" spans="1:17" ht="30" customHeight="1">
      <c r="A22" s="23"/>
      <c r="B22" s="11">
        <v>15</v>
      </c>
      <c r="C22" s="12" t="s">
        <v>15</v>
      </c>
      <c r="D22" s="27">
        <v>0.43055555555555558</v>
      </c>
      <c r="E22" s="14">
        <v>0.4375</v>
      </c>
      <c r="F22" s="14"/>
      <c r="G22" s="14">
        <v>0.44444444444444442</v>
      </c>
      <c r="H22" s="14">
        <v>0.45138888888888884</v>
      </c>
      <c r="I22" s="14">
        <v>0.4597222222222222</v>
      </c>
      <c r="J22" s="14">
        <v>0.46736111111111106</v>
      </c>
      <c r="K22" s="14"/>
      <c r="L22" s="14"/>
      <c r="M22" s="14">
        <v>0.47916666666666663</v>
      </c>
      <c r="N22" s="16"/>
      <c r="P22" s="44">
        <f t="shared" si="0"/>
        <v>2.0833333333333315E-2</v>
      </c>
      <c r="Q22" s="44">
        <f t="shared" si="1"/>
        <v>4.8611111111111049E-2</v>
      </c>
    </row>
    <row r="23" spans="1:17" ht="30" customHeight="1">
      <c r="A23" s="33"/>
      <c r="B23" s="11">
        <v>16</v>
      </c>
      <c r="C23" s="17" t="s">
        <v>16</v>
      </c>
      <c r="D23" s="26">
        <v>0.44444444444444442</v>
      </c>
      <c r="E23" s="19"/>
      <c r="F23" s="19">
        <v>0.4548611111111111</v>
      </c>
      <c r="G23" s="19">
        <v>0.46180555555555552</v>
      </c>
      <c r="H23" s="19">
        <v>0.46874999999999994</v>
      </c>
      <c r="I23" s="19"/>
      <c r="J23" s="19"/>
      <c r="K23" s="19">
        <v>0.47361111111111104</v>
      </c>
      <c r="L23" s="19">
        <v>0.47847222222222213</v>
      </c>
      <c r="M23" s="19">
        <v>0.4902777777777777</v>
      </c>
      <c r="N23" s="21"/>
      <c r="P23" s="44">
        <f t="shared" si="0"/>
        <v>2.7777777777777735E-2</v>
      </c>
      <c r="Q23" s="44">
        <f t="shared" si="1"/>
        <v>4.5833333333333282E-2</v>
      </c>
    </row>
    <row r="24" spans="1:17" ht="30" customHeight="1">
      <c r="A24" s="33"/>
      <c r="B24" s="11">
        <v>17</v>
      </c>
      <c r="C24" s="12" t="s">
        <v>15</v>
      </c>
      <c r="D24" s="27">
        <v>0.45833333333333331</v>
      </c>
      <c r="E24" s="14">
        <v>0.46527777777777773</v>
      </c>
      <c r="F24" s="14"/>
      <c r="G24" s="14">
        <v>0.47222222222222215</v>
      </c>
      <c r="H24" s="14">
        <v>0.47916666666666657</v>
      </c>
      <c r="I24" s="14">
        <v>0.48749999999999993</v>
      </c>
      <c r="J24" s="14">
        <v>0.4951388888888888</v>
      </c>
      <c r="K24" s="14"/>
      <c r="L24" s="14"/>
      <c r="M24" s="14">
        <v>0.50694444444444431</v>
      </c>
      <c r="N24" s="16"/>
      <c r="P24" s="44">
        <f t="shared" si="0"/>
        <v>2.7777777777777735E-2</v>
      </c>
      <c r="Q24" s="44">
        <f t="shared" si="1"/>
        <v>4.8611111111110994E-2</v>
      </c>
    </row>
    <row r="25" spans="1:17" ht="30" customHeight="1">
      <c r="A25" s="33"/>
      <c r="B25" s="11">
        <v>18</v>
      </c>
      <c r="C25" s="17" t="s">
        <v>16</v>
      </c>
      <c r="D25" s="26">
        <v>0.47222222222222227</v>
      </c>
      <c r="E25" s="19"/>
      <c r="F25" s="19">
        <v>0.48263888888888895</v>
      </c>
      <c r="G25" s="19">
        <v>0.48958333333333337</v>
      </c>
      <c r="H25" s="19">
        <v>0.49652777777777779</v>
      </c>
      <c r="I25" s="19"/>
      <c r="J25" s="19"/>
      <c r="K25" s="19">
        <v>0.50138888888888888</v>
      </c>
      <c r="L25" s="19">
        <v>0.50624999999999998</v>
      </c>
      <c r="M25" s="19">
        <v>0.51805555555555549</v>
      </c>
      <c r="N25" s="21"/>
      <c r="P25" s="44">
        <f t="shared" si="0"/>
        <v>2.7777777777777846E-2</v>
      </c>
      <c r="Q25" s="44">
        <f t="shared" si="1"/>
        <v>4.5833333333333226E-2</v>
      </c>
    </row>
    <row r="26" spans="1:17" ht="37.5">
      <c r="A26" s="33"/>
      <c r="B26" s="11">
        <v>19</v>
      </c>
      <c r="C26" s="12" t="s">
        <v>15</v>
      </c>
      <c r="D26" s="27">
        <v>0.48958333333333331</v>
      </c>
      <c r="E26" s="14">
        <v>0.49652777777777773</v>
      </c>
      <c r="F26" s="14"/>
      <c r="G26" s="14">
        <v>0.50347222222222221</v>
      </c>
      <c r="H26" s="14">
        <v>0.51041666666666663</v>
      </c>
      <c r="I26" s="14">
        <v>0.51874999999999993</v>
      </c>
      <c r="J26" s="14">
        <v>0.5263888888888888</v>
      </c>
      <c r="K26" s="14"/>
      <c r="L26" s="14"/>
      <c r="M26" s="14"/>
      <c r="N26" s="31" t="s">
        <v>27</v>
      </c>
      <c r="O26" s="44">
        <v>0.53819444444444442</v>
      </c>
      <c r="P26" s="44">
        <f t="shared" si="0"/>
        <v>3.1250000000000056E-2</v>
      </c>
      <c r="Q26" s="44">
        <f>+O26-D26</f>
        <v>4.8611111111111105E-2</v>
      </c>
    </row>
    <row r="27" spans="1:17" ht="30" customHeight="1">
      <c r="A27" s="33"/>
      <c r="B27" s="11">
        <v>20</v>
      </c>
      <c r="C27" s="17" t="s">
        <v>16</v>
      </c>
      <c r="D27" s="26">
        <v>0.50694444444444442</v>
      </c>
      <c r="E27" s="19"/>
      <c r="F27" s="19">
        <v>0.51736111111111105</v>
      </c>
      <c r="G27" s="19">
        <v>0.52430555555555547</v>
      </c>
      <c r="H27" s="19">
        <v>0.53124999999999989</v>
      </c>
      <c r="I27" s="19"/>
      <c r="J27" s="19"/>
      <c r="K27" s="19">
        <v>0.53611111111111098</v>
      </c>
      <c r="L27" s="19">
        <v>0.54097222222222208</v>
      </c>
      <c r="M27" s="19">
        <v>0.55277777777777759</v>
      </c>
      <c r="N27" s="21"/>
      <c r="P27" s="44">
        <f t="shared" si="0"/>
        <v>3.4722222222222099E-2</v>
      </c>
      <c r="Q27" s="44">
        <f t="shared" si="1"/>
        <v>4.5833333333333171E-2</v>
      </c>
    </row>
    <row r="28" spans="1:17" ht="30" customHeight="1">
      <c r="A28" s="23"/>
      <c r="B28" s="11">
        <v>21</v>
      </c>
      <c r="C28" s="12" t="s">
        <v>15</v>
      </c>
      <c r="D28" s="27">
        <v>0.52430555555555558</v>
      </c>
      <c r="E28" s="14">
        <v>0.53125</v>
      </c>
      <c r="F28" s="14"/>
      <c r="G28" s="14">
        <v>0.53819444444444442</v>
      </c>
      <c r="H28" s="14">
        <v>0.54513888888888884</v>
      </c>
      <c r="I28" s="14">
        <v>0.55347222222222214</v>
      </c>
      <c r="J28" s="14">
        <v>0.56111111111111101</v>
      </c>
      <c r="K28" s="14"/>
      <c r="L28" s="14"/>
      <c r="M28" s="14">
        <v>0.57291666666666652</v>
      </c>
      <c r="N28" s="16"/>
      <c r="P28" s="44">
        <f t="shared" si="0"/>
        <v>3.472222222222221E-2</v>
      </c>
      <c r="Q28" s="44">
        <f t="shared" si="1"/>
        <v>4.8611111111110938E-2</v>
      </c>
    </row>
    <row r="29" spans="1:17" ht="30" customHeight="1">
      <c r="A29" s="23"/>
      <c r="B29" s="11">
        <v>22</v>
      </c>
      <c r="C29" s="17" t="s">
        <v>16</v>
      </c>
      <c r="D29" s="26">
        <v>0.53819444444444442</v>
      </c>
      <c r="E29" s="19"/>
      <c r="F29" s="19">
        <v>0.54861111111111105</v>
      </c>
      <c r="G29" s="19">
        <v>0.55555555555555547</v>
      </c>
      <c r="H29" s="19">
        <v>0.56249999999999989</v>
      </c>
      <c r="I29" s="19"/>
      <c r="J29" s="19"/>
      <c r="K29" s="19">
        <v>0.56736111111111098</v>
      </c>
      <c r="L29" s="19">
        <v>0.57222222222222208</v>
      </c>
      <c r="M29" s="19">
        <v>0.58402777777777759</v>
      </c>
      <c r="N29" s="21"/>
      <c r="P29" s="44">
        <f t="shared" si="0"/>
        <v>3.125E-2</v>
      </c>
      <c r="Q29" s="44">
        <f t="shared" si="1"/>
        <v>4.5833333333333171E-2</v>
      </c>
    </row>
    <row r="30" spans="1:17" ht="30" customHeight="1">
      <c r="A30" s="23"/>
      <c r="B30" s="11">
        <v>23</v>
      </c>
      <c r="C30" s="12" t="s">
        <v>15</v>
      </c>
      <c r="D30" s="27">
        <v>0.55208333333333337</v>
      </c>
      <c r="E30" s="14">
        <v>0.55902777777777779</v>
      </c>
      <c r="F30" s="14"/>
      <c r="G30" s="14">
        <v>0.56597222222222221</v>
      </c>
      <c r="H30" s="14">
        <v>0.57291666666666663</v>
      </c>
      <c r="I30" s="14">
        <v>0.58124999999999993</v>
      </c>
      <c r="J30" s="14">
        <v>0.5888888888888888</v>
      </c>
      <c r="K30" s="14"/>
      <c r="L30" s="14"/>
      <c r="M30" s="14">
        <v>0.60069444444444431</v>
      </c>
      <c r="N30" s="16"/>
      <c r="P30" s="44">
        <f t="shared" si="0"/>
        <v>2.777777777777779E-2</v>
      </c>
      <c r="Q30" s="44">
        <f t="shared" si="1"/>
        <v>4.8611111111110938E-2</v>
      </c>
    </row>
    <row r="31" spans="1:17" ht="37.5">
      <c r="A31" s="23"/>
      <c r="B31" s="11">
        <v>24</v>
      </c>
      <c r="C31" s="17" t="s">
        <v>16</v>
      </c>
      <c r="D31" s="26">
        <v>0.56597222222222221</v>
      </c>
      <c r="E31" s="19"/>
      <c r="F31" s="19">
        <v>0.57638888888888884</v>
      </c>
      <c r="G31" s="19">
        <v>0.58333333333333326</v>
      </c>
      <c r="H31" s="19">
        <v>0.59027777777777768</v>
      </c>
      <c r="I31" s="19"/>
      <c r="J31" s="19"/>
      <c r="K31" s="19">
        <v>0.59513888888888877</v>
      </c>
      <c r="L31" s="19">
        <v>0.59999999999999987</v>
      </c>
      <c r="M31" s="19"/>
      <c r="N31" s="32" t="s">
        <v>38</v>
      </c>
      <c r="O31" s="44">
        <v>0.6118055555555556</v>
      </c>
      <c r="P31" s="44">
        <f t="shared" si="0"/>
        <v>2.777777777777779E-2</v>
      </c>
      <c r="Q31" s="44">
        <f>+O31-D31</f>
        <v>4.5833333333333393E-2</v>
      </c>
    </row>
    <row r="32" spans="1:17" s="41" customFormat="1" ht="30" customHeight="1">
      <c r="A32" s="34"/>
      <c r="B32" s="35">
        <v>25</v>
      </c>
      <c r="C32" s="36" t="s">
        <v>15</v>
      </c>
      <c r="D32" s="43">
        <v>0.57986111111111105</v>
      </c>
      <c r="E32" s="38">
        <v>0.58680555555555547</v>
      </c>
      <c r="F32" s="38"/>
      <c r="G32" s="38">
        <v>0.59374999999999989</v>
      </c>
      <c r="H32" s="38">
        <v>0.60069444444444431</v>
      </c>
      <c r="I32" s="38">
        <v>0.60902777777777761</v>
      </c>
      <c r="J32" s="38">
        <v>0.61666666666666647</v>
      </c>
      <c r="K32" s="38"/>
      <c r="L32" s="38"/>
      <c r="M32" s="38">
        <v>0.62847222222222199</v>
      </c>
      <c r="N32" s="40"/>
      <c r="P32" s="44">
        <f t="shared" si="0"/>
        <v>2.7777777777777679E-2</v>
      </c>
      <c r="Q32" s="44">
        <f t="shared" si="1"/>
        <v>4.8611111111110938E-2</v>
      </c>
    </row>
    <row r="33" spans="1:17" ht="30" customHeight="1">
      <c r="A33" s="23"/>
      <c r="B33" s="11">
        <v>26</v>
      </c>
      <c r="C33" s="17" t="s">
        <v>16</v>
      </c>
      <c r="D33" s="26">
        <v>0.59375</v>
      </c>
      <c r="E33" s="19"/>
      <c r="F33" s="19">
        <v>0.60416666666666663</v>
      </c>
      <c r="G33" s="19">
        <v>0.61111111111111105</v>
      </c>
      <c r="H33" s="19">
        <v>0.61805555555555547</v>
      </c>
      <c r="I33" s="19"/>
      <c r="J33" s="19"/>
      <c r="K33" s="19">
        <v>0.62291666666666656</v>
      </c>
      <c r="L33" s="19">
        <v>0.62777777777777766</v>
      </c>
      <c r="M33" s="19">
        <v>0.63958333333333317</v>
      </c>
      <c r="N33" s="21"/>
      <c r="P33" s="44">
        <f t="shared" si="0"/>
        <v>2.777777777777779E-2</v>
      </c>
      <c r="Q33" s="44">
        <f t="shared" si="1"/>
        <v>4.5833333333333171E-2</v>
      </c>
    </row>
    <row r="34" spans="1:17" ht="30" customHeight="1">
      <c r="A34" s="23"/>
      <c r="B34" s="11">
        <v>27</v>
      </c>
      <c r="C34" s="12" t="s">
        <v>15</v>
      </c>
      <c r="D34" s="27">
        <v>0.60763888888888895</v>
      </c>
      <c r="E34" s="14">
        <v>0.61458333333333337</v>
      </c>
      <c r="F34" s="14"/>
      <c r="G34" s="14">
        <v>0.62152777777777779</v>
      </c>
      <c r="H34" s="14">
        <v>0.62847222222222221</v>
      </c>
      <c r="I34" s="14">
        <v>0.63680555555555551</v>
      </c>
      <c r="J34" s="14">
        <v>0.64444444444444438</v>
      </c>
      <c r="K34" s="14"/>
      <c r="L34" s="14"/>
      <c r="M34" s="14">
        <v>0.65624999999999989</v>
      </c>
      <c r="N34" s="16"/>
      <c r="P34" s="44">
        <f t="shared" si="0"/>
        <v>2.7777777777777901E-2</v>
      </c>
      <c r="Q34" s="44">
        <f t="shared" si="1"/>
        <v>4.8611111111110938E-2</v>
      </c>
    </row>
    <row r="35" spans="1:17" ht="30" customHeight="1">
      <c r="A35" s="23"/>
      <c r="B35" s="11">
        <v>28</v>
      </c>
      <c r="C35" s="17" t="s">
        <v>16</v>
      </c>
      <c r="D35" s="26">
        <v>0.61805555555555558</v>
      </c>
      <c r="E35" s="19"/>
      <c r="F35" s="19">
        <v>0.62847222222222221</v>
      </c>
      <c r="G35" s="19">
        <v>0.63541666666666663</v>
      </c>
      <c r="H35" s="19">
        <v>0.64236111111111105</v>
      </c>
      <c r="I35" s="19"/>
      <c r="J35" s="19"/>
      <c r="K35" s="19">
        <v>0.64722222222222214</v>
      </c>
      <c r="L35" s="19">
        <v>0.65208333333333324</v>
      </c>
      <c r="M35" s="19">
        <v>0.66388888888888875</v>
      </c>
      <c r="N35" s="21"/>
      <c r="P35" s="44">
        <f t="shared" si="0"/>
        <v>2.430555555555558E-2</v>
      </c>
      <c r="Q35" s="44">
        <f t="shared" si="1"/>
        <v>4.5833333333333171E-2</v>
      </c>
    </row>
    <row r="36" spans="1:17" ht="37.5">
      <c r="A36" s="23"/>
      <c r="B36" s="11">
        <v>29</v>
      </c>
      <c r="C36" s="12" t="s">
        <v>15</v>
      </c>
      <c r="D36" s="27">
        <v>0.63194444444444442</v>
      </c>
      <c r="E36" s="14">
        <v>0.63888888888888884</v>
      </c>
      <c r="F36" s="14"/>
      <c r="G36" s="14">
        <v>0.64583333333333326</v>
      </c>
      <c r="H36" s="14">
        <v>0.65277777777777768</v>
      </c>
      <c r="I36" s="14">
        <v>0.66111111111111098</v>
      </c>
      <c r="J36" s="14">
        <v>0.66874999999999984</v>
      </c>
      <c r="K36" s="14"/>
      <c r="L36" s="14"/>
      <c r="M36" s="14"/>
      <c r="N36" s="31" t="s">
        <v>39</v>
      </c>
      <c r="O36" s="44">
        <v>0.68055555555555547</v>
      </c>
      <c r="P36" s="44">
        <f t="shared" si="0"/>
        <v>2.4305555555555469E-2</v>
      </c>
      <c r="Q36" s="44">
        <f>+O36-D36</f>
        <v>4.8611111111111049E-2</v>
      </c>
    </row>
    <row r="37" spans="1:17" ht="30" customHeight="1">
      <c r="A37" s="23"/>
      <c r="B37" s="11">
        <v>30</v>
      </c>
      <c r="C37" s="17" t="s">
        <v>16</v>
      </c>
      <c r="D37" s="26">
        <v>0.64583333333333337</v>
      </c>
      <c r="E37" s="19"/>
      <c r="F37" s="19">
        <v>0.65625</v>
      </c>
      <c r="G37" s="19">
        <v>0.66319444444444442</v>
      </c>
      <c r="H37" s="19">
        <v>0.67013888888888884</v>
      </c>
      <c r="I37" s="19"/>
      <c r="J37" s="19"/>
      <c r="K37" s="19">
        <v>0.67499999999999993</v>
      </c>
      <c r="L37" s="19">
        <v>0.67986111111111103</v>
      </c>
      <c r="M37" s="19">
        <v>0.69166666666666654</v>
      </c>
      <c r="N37" s="21"/>
      <c r="P37" s="44">
        <f t="shared" si="0"/>
        <v>2.777777777777779E-2</v>
      </c>
      <c r="Q37" s="44">
        <f t="shared" si="1"/>
        <v>4.5833333333333171E-2</v>
      </c>
    </row>
    <row r="38" spans="1:17" ht="30" customHeight="1">
      <c r="A38" s="23"/>
      <c r="B38" s="11">
        <v>31</v>
      </c>
      <c r="C38" s="12" t="s">
        <v>15</v>
      </c>
      <c r="D38" s="27">
        <v>0.65972222222222221</v>
      </c>
      <c r="E38" s="14">
        <v>0.66666666666666663</v>
      </c>
      <c r="F38" s="14"/>
      <c r="G38" s="14">
        <v>0.67361111111111105</v>
      </c>
      <c r="H38" s="14">
        <v>0.68055555555555547</v>
      </c>
      <c r="I38" s="14">
        <v>0.68888888888888877</v>
      </c>
      <c r="J38" s="14">
        <v>0.69652777777777763</v>
      </c>
      <c r="K38" s="14"/>
      <c r="L38" s="14"/>
      <c r="M38" s="14">
        <v>0.70833333333333315</v>
      </c>
      <c r="N38" s="16"/>
      <c r="P38" s="44">
        <f t="shared" si="0"/>
        <v>2.777777777777779E-2</v>
      </c>
      <c r="Q38" s="44">
        <f t="shared" si="1"/>
        <v>4.8611111111110938E-2</v>
      </c>
    </row>
    <row r="39" spans="1:17" ht="30" customHeight="1">
      <c r="A39" s="23"/>
      <c r="B39" s="11">
        <v>32</v>
      </c>
      <c r="C39" s="17" t="s">
        <v>16</v>
      </c>
      <c r="D39" s="26">
        <v>0.67361111111111116</v>
      </c>
      <c r="E39" s="19"/>
      <c r="F39" s="19">
        <v>0.68402777777777779</v>
      </c>
      <c r="G39" s="19">
        <v>0.69097222222222221</v>
      </c>
      <c r="H39" s="19">
        <v>0.69791666666666663</v>
      </c>
      <c r="I39" s="19"/>
      <c r="J39" s="19"/>
      <c r="K39" s="19">
        <v>0.70277777777777772</v>
      </c>
      <c r="L39" s="19">
        <v>0.70763888888888882</v>
      </c>
      <c r="M39" s="19">
        <v>0.71944444444444433</v>
      </c>
      <c r="N39" s="21"/>
      <c r="P39" s="44">
        <f t="shared" si="0"/>
        <v>2.777777777777779E-2</v>
      </c>
      <c r="Q39" s="44">
        <f t="shared" si="1"/>
        <v>4.5833333333333171E-2</v>
      </c>
    </row>
    <row r="40" spans="1:17" ht="30" customHeight="1">
      <c r="A40" s="23"/>
      <c r="B40" s="11">
        <v>33</v>
      </c>
      <c r="C40" s="12" t="s">
        <v>15</v>
      </c>
      <c r="D40" s="27">
        <v>0.6875</v>
      </c>
      <c r="E40" s="14">
        <v>0.69652777777777775</v>
      </c>
      <c r="F40" s="14"/>
      <c r="G40" s="14">
        <v>0.70347222222222217</v>
      </c>
      <c r="H40" s="14">
        <v>0.71041666666666659</v>
      </c>
      <c r="I40" s="14">
        <v>0.71874999999999989</v>
      </c>
      <c r="J40" s="14">
        <v>0.72847222222222208</v>
      </c>
      <c r="K40" s="14"/>
      <c r="L40" s="14"/>
      <c r="M40" s="14">
        <v>0.74236111111111092</v>
      </c>
      <c r="N40" s="16"/>
      <c r="P40" s="44">
        <f t="shared" si="0"/>
        <v>2.9861111111111116E-2</v>
      </c>
      <c r="Q40" s="44">
        <f t="shared" si="1"/>
        <v>5.4861111111110916E-2</v>
      </c>
    </row>
    <row r="41" spans="1:17" ht="37.5">
      <c r="A41" s="23"/>
      <c r="B41" s="11">
        <v>34</v>
      </c>
      <c r="C41" s="17" t="s">
        <v>16</v>
      </c>
      <c r="D41" s="26">
        <v>0.70138888888888884</v>
      </c>
      <c r="E41" s="19"/>
      <c r="F41" s="19">
        <v>0.71527777777777768</v>
      </c>
      <c r="G41" s="19">
        <v>0.7222222222222221</v>
      </c>
      <c r="H41" s="19">
        <v>0.72916666666666652</v>
      </c>
      <c r="I41" s="19"/>
      <c r="J41" s="19"/>
      <c r="K41" s="19">
        <v>0.73402777777777761</v>
      </c>
      <c r="L41" s="19">
        <v>0.74027777777777759</v>
      </c>
      <c r="M41" s="19"/>
      <c r="N41" s="32" t="s">
        <v>40</v>
      </c>
      <c r="O41" s="44">
        <v>0.75416666666666676</v>
      </c>
      <c r="P41" s="44">
        <f t="shared" si="0"/>
        <v>3.1249999999999889E-2</v>
      </c>
      <c r="Q41" s="44">
        <f>+O41-D41</f>
        <v>5.2777777777777923E-2</v>
      </c>
    </row>
    <row r="42" spans="1:17" ht="30" customHeight="1">
      <c r="A42" s="23"/>
      <c r="B42" s="11">
        <v>35</v>
      </c>
      <c r="C42" s="12" t="s">
        <v>15</v>
      </c>
      <c r="D42" s="27">
        <v>0.71527777777777779</v>
      </c>
      <c r="E42" s="14">
        <v>0.72430555555555554</v>
      </c>
      <c r="F42" s="14"/>
      <c r="G42" s="14">
        <v>0.73124999999999996</v>
      </c>
      <c r="H42" s="14">
        <v>0.73819444444444438</v>
      </c>
      <c r="I42" s="14">
        <v>0.74652777777777768</v>
      </c>
      <c r="J42" s="14">
        <v>0.75624999999999987</v>
      </c>
      <c r="K42" s="14"/>
      <c r="L42" s="14"/>
      <c r="M42" s="14">
        <v>0.77013888888888871</v>
      </c>
      <c r="N42" s="16"/>
      <c r="P42" s="44">
        <f t="shared" si="0"/>
        <v>2.777777777777779E-2</v>
      </c>
      <c r="Q42" s="44">
        <f t="shared" si="1"/>
        <v>5.4861111111110916E-2</v>
      </c>
    </row>
    <row r="43" spans="1:17" ht="30" customHeight="1">
      <c r="A43" s="23"/>
      <c r="B43" s="11">
        <v>36</v>
      </c>
      <c r="C43" s="17" t="s">
        <v>16</v>
      </c>
      <c r="D43" s="26">
        <v>0.72916666666666663</v>
      </c>
      <c r="E43" s="19"/>
      <c r="F43" s="19">
        <v>0.74305555555555547</v>
      </c>
      <c r="G43" s="19">
        <v>0.74999999999999989</v>
      </c>
      <c r="H43" s="19">
        <v>0.75694444444444431</v>
      </c>
      <c r="I43" s="19"/>
      <c r="J43" s="19"/>
      <c r="K43" s="19">
        <v>0.7618055555555554</v>
      </c>
      <c r="L43" s="19">
        <v>0.76805555555555538</v>
      </c>
      <c r="M43" s="19">
        <v>0.78194444444444422</v>
      </c>
      <c r="N43" s="21"/>
      <c r="P43" s="44">
        <f t="shared" si="0"/>
        <v>2.777777777777779E-2</v>
      </c>
      <c r="Q43" s="44">
        <f t="shared" si="1"/>
        <v>5.277777777777759E-2</v>
      </c>
    </row>
    <row r="44" spans="1:17" ht="30" customHeight="1">
      <c r="A44" s="23"/>
      <c r="B44" s="11">
        <v>37</v>
      </c>
      <c r="C44" s="12" t="s">
        <v>15</v>
      </c>
      <c r="D44" s="27">
        <v>0.74305555555555547</v>
      </c>
      <c r="E44" s="14">
        <v>0.75208333333333321</v>
      </c>
      <c r="F44" s="14"/>
      <c r="G44" s="14">
        <v>0.75902777777777763</v>
      </c>
      <c r="H44" s="14">
        <v>0.76597222222222205</v>
      </c>
      <c r="I44" s="14">
        <v>0.77430555555555536</v>
      </c>
      <c r="J44" s="14">
        <v>0.78402777777777755</v>
      </c>
      <c r="K44" s="14"/>
      <c r="L44" s="14"/>
      <c r="M44" s="14">
        <v>0.79791666666666639</v>
      </c>
      <c r="N44" s="16"/>
      <c r="P44" s="44">
        <f t="shared" si="0"/>
        <v>2.7777777777777679E-2</v>
      </c>
      <c r="Q44" s="44">
        <f t="shared" si="1"/>
        <v>5.4861111111110916E-2</v>
      </c>
    </row>
    <row r="45" spans="1:17" ht="30" customHeight="1">
      <c r="A45" s="23"/>
      <c r="B45" s="11">
        <v>38</v>
      </c>
      <c r="C45" s="17" t="s">
        <v>16</v>
      </c>
      <c r="D45" s="26">
        <v>0.75694444444444453</v>
      </c>
      <c r="E45" s="19"/>
      <c r="F45" s="19">
        <v>0.77083333333333337</v>
      </c>
      <c r="G45" s="19">
        <v>0.77777777777777779</v>
      </c>
      <c r="H45" s="19">
        <v>0.78472222222222221</v>
      </c>
      <c r="I45" s="19"/>
      <c r="J45" s="19"/>
      <c r="K45" s="19">
        <v>0.7895833333333333</v>
      </c>
      <c r="L45" s="19">
        <v>0.79583333333333328</v>
      </c>
      <c r="M45" s="19">
        <v>0.80972222222222212</v>
      </c>
      <c r="N45" s="21"/>
      <c r="P45" s="44">
        <f t="shared" si="0"/>
        <v>2.7777777777777901E-2</v>
      </c>
      <c r="Q45" s="44">
        <f t="shared" si="1"/>
        <v>5.277777777777759E-2</v>
      </c>
    </row>
    <row r="46" spans="1:17" ht="37.5">
      <c r="A46" s="23"/>
      <c r="B46" s="11">
        <v>39</v>
      </c>
      <c r="C46" s="12" t="s">
        <v>15</v>
      </c>
      <c r="D46" s="27">
        <v>0.77083333333333337</v>
      </c>
      <c r="E46" s="14">
        <v>0.77986111111111112</v>
      </c>
      <c r="F46" s="14"/>
      <c r="G46" s="14">
        <v>0.78680555555555554</v>
      </c>
      <c r="H46" s="14">
        <v>0.79374999999999996</v>
      </c>
      <c r="I46" s="14">
        <v>0.80208333333333326</v>
      </c>
      <c r="J46" s="14">
        <v>0.81180555555555545</v>
      </c>
      <c r="K46" s="14"/>
      <c r="L46" s="14"/>
      <c r="M46" s="14"/>
      <c r="N46" s="31" t="s">
        <v>41</v>
      </c>
      <c r="O46" s="44">
        <v>0.8256944444444444</v>
      </c>
      <c r="P46" s="44">
        <f t="shared" si="0"/>
        <v>2.7777777777777901E-2</v>
      </c>
      <c r="Q46" s="44">
        <f>+O46-D46</f>
        <v>5.4861111111111027E-2</v>
      </c>
    </row>
    <row r="47" spans="1:17" ht="30" customHeight="1">
      <c r="A47" s="23"/>
      <c r="B47" s="11">
        <v>40</v>
      </c>
      <c r="C47" s="17" t="s">
        <v>16</v>
      </c>
      <c r="D47" s="26">
        <v>0.78472222222222221</v>
      </c>
      <c r="E47" s="19"/>
      <c r="F47" s="19">
        <v>0.79861111111111105</v>
      </c>
      <c r="G47" s="19">
        <v>0.80555555555555547</v>
      </c>
      <c r="H47" s="19">
        <v>0.81249999999999989</v>
      </c>
      <c r="I47" s="19"/>
      <c r="J47" s="19"/>
      <c r="K47" s="19">
        <v>0.81736111111111098</v>
      </c>
      <c r="L47" s="19">
        <v>0.82361111111111096</v>
      </c>
      <c r="M47" s="19">
        <v>0.8374999999999998</v>
      </c>
      <c r="N47" s="21"/>
      <c r="P47" s="44">
        <f t="shared" si="0"/>
        <v>2.7777777777777679E-2</v>
      </c>
      <c r="Q47" s="44">
        <f t="shared" si="1"/>
        <v>5.277777777777759E-2</v>
      </c>
    </row>
    <row r="48" spans="1:17" ht="30" customHeight="1">
      <c r="A48" s="23"/>
      <c r="B48" s="11">
        <v>41</v>
      </c>
      <c r="C48" s="12" t="s">
        <v>15</v>
      </c>
      <c r="D48" s="27">
        <v>0.79861111111111116</v>
      </c>
      <c r="E48" s="14">
        <v>0.80763888888888891</v>
      </c>
      <c r="F48" s="14"/>
      <c r="G48" s="14">
        <v>0.81458333333333333</v>
      </c>
      <c r="H48" s="14">
        <v>0.82152777777777775</v>
      </c>
      <c r="I48" s="14">
        <v>0.82986111111111105</v>
      </c>
      <c r="J48" s="14">
        <v>0.83958333333333324</v>
      </c>
      <c r="K48" s="14"/>
      <c r="L48" s="14"/>
      <c r="M48" s="14">
        <v>0.85347222222222208</v>
      </c>
      <c r="N48" s="16"/>
      <c r="P48" s="44">
        <f t="shared" si="0"/>
        <v>2.777777777777779E-2</v>
      </c>
      <c r="Q48" s="44">
        <f t="shared" si="1"/>
        <v>5.4861111111110916E-2</v>
      </c>
    </row>
    <row r="49" spans="1:17" ht="30" customHeight="1">
      <c r="A49" s="23"/>
      <c r="B49" s="11">
        <v>42</v>
      </c>
      <c r="C49" s="17" t="s">
        <v>16</v>
      </c>
      <c r="D49" s="26">
        <v>0.8125</v>
      </c>
      <c r="E49" s="19"/>
      <c r="F49" s="19">
        <v>0.82638888888888884</v>
      </c>
      <c r="G49" s="19">
        <v>0.83333333333333326</v>
      </c>
      <c r="H49" s="19">
        <v>0.84027777777777768</v>
      </c>
      <c r="I49" s="19"/>
      <c r="J49" s="19"/>
      <c r="K49" s="19">
        <v>0.84513888888888877</v>
      </c>
      <c r="L49" s="19">
        <v>0.85138888888888875</v>
      </c>
      <c r="M49" s="19">
        <v>0.86527777777777759</v>
      </c>
      <c r="N49" s="21"/>
      <c r="P49" s="44">
        <f t="shared" si="0"/>
        <v>2.777777777777779E-2</v>
      </c>
      <c r="Q49" s="44">
        <f t="shared" si="1"/>
        <v>5.277777777777759E-2</v>
      </c>
    </row>
    <row r="50" spans="1:17" ht="30" customHeight="1">
      <c r="A50" s="23"/>
      <c r="B50" s="11">
        <v>43</v>
      </c>
      <c r="C50" s="12" t="s">
        <v>15</v>
      </c>
      <c r="D50" s="27">
        <v>0.82638888888888884</v>
      </c>
      <c r="E50" s="14">
        <v>0.83333333333333326</v>
      </c>
      <c r="F50" s="14"/>
      <c r="G50" s="14">
        <v>0.84027777777777768</v>
      </c>
      <c r="H50" s="14">
        <v>0.8472222222222221</v>
      </c>
      <c r="I50" s="14">
        <v>0.8555555555555554</v>
      </c>
      <c r="J50" s="14">
        <v>0.86319444444444426</v>
      </c>
      <c r="K50" s="14"/>
      <c r="L50" s="14"/>
      <c r="M50" s="14">
        <v>0.87499999999999978</v>
      </c>
      <c r="N50" s="16"/>
      <c r="P50" s="44">
        <f t="shared" si="0"/>
        <v>2.5694444444444353E-2</v>
      </c>
      <c r="Q50" s="44">
        <f t="shared" si="1"/>
        <v>4.8611111111110938E-2</v>
      </c>
    </row>
    <row r="51" spans="1:17" ht="30" customHeight="1">
      <c r="A51" s="23"/>
      <c r="B51" s="11">
        <v>44</v>
      </c>
      <c r="C51" s="17" t="s">
        <v>16</v>
      </c>
      <c r="D51" s="26">
        <v>0.84027777777777779</v>
      </c>
      <c r="E51" s="19"/>
      <c r="F51" s="19">
        <v>0.85416666666666663</v>
      </c>
      <c r="G51" s="19">
        <v>0.86111111111111105</v>
      </c>
      <c r="H51" s="19">
        <v>0.86805555555555547</v>
      </c>
      <c r="I51" s="19"/>
      <c r="J51" s="19"/>
      <c r="K51" s="19">
        <v>0.87291666666666656</v>
      </c>
      <c r="L51" s="19">
        <v>0.87916666666666654</v>
      </c>
      <c r="M51" s="19">
        <v>0.89305555555555538</v>
      </c>
      <c r="N51" s="21"/>
      <c r="P51" s="44">
        <f t="shared" si="0"/>
        <v>2.777777777777779E-2</v>
      </c>
      <c r="Q51" s="44">
        <f t="shared" si="1"/>
        <v>5.277777777777759E-2</v>
      </c>
    </row>
    <row r="52" spans="1:17" ht="37.5">
      <c r="A52" s="23"/>
      <c r="B52" s="11">
        <v>45</v>
      </c>
      <c r="C52" s="12" t="s">
        <v>15</v>
      </c>
      <c r="D52" s="27">
        <v>0.85416666666666663</v>
      </c>
      <c r="E52" s="14">
        <v>0.86111111111111105</v>
      </c>
      <c r="F52" s="14"/>
      <c r="G52" s="14">
        <v>0.86805555555555547</v>
      </c>
      <c r="H52" s="14">
        <v>0.87499999999999989</v>
      </c>
      <c r="I52" s="14">
        <v>0.88333333333333319</v>
      </c>
      <c r="J52" s="14">
        <v>0.89097222222222205</v>
      </c>
      <c r="K52" s="14"/>
      <c r="L52" s="14"/>
      <c r="M52" s="14"/>
      <c r="N52" s="31" t="s">
        <v>42</v>
      </c>
      <c r="O52" s="44">
        <v>0.90277777777777779</v>
      </c>
      <c r="P52" s="44">
        <f t="shared" si="0"/>
        <v>2.777777777777779E-2</v>
      </c>
      <c r="Q52" s="44">
        <f>+O52-D52</f>
        <v>4.861111111111116E-2</v>
      </c>
    </row>
    <row r="53" spans="1:17" ht="30" customHeight="1">
      <c r="A53" s="23"/>
      <c r="B53" s="11">
        <v>46</v>
      </c>
      <c r="C53" s="17" t="s">
        <v>16</v>
      </c>
      <c r="D53" s="26">
        <v>0.86805555555555547</v>
      </c>
      <c r="E53" s="19"/>
      <c r="F53" s="19">
        <v>0.8784722222222221</v>
      </c>
      <c r="G53" s="19">
        <v>0.88541666666666652</v>
      </c>
      <c r="H53" s="19">
        <v>0.89236111111111094</v>
      </c>
      <c r="I53" s="19"/>
      <c r="J53" s="19"/>
      <c r="K53" s="19">
        <v>0.89722222222222203</v>
      </c>
      <c r="L53" s="19">
        <v>0.90208333333333313</v>
      </c>
      <c r="M53" s="19">
        <v>0.91388888888888864</v>
      </c>
      <c r="N53" s="21"/>
      <c r="P53" s="44">
        <f t="shared" si="0"/>
        <v>2.4305555555555469E-2</v>
      </c>
      <c r="Q53" s="44">
        <f t="shared" si="1"/>
        <v>4.5833333333333171E-2</v>
      </c>
    </row>
    <row r="54" spans="1:17" ht="30" customHeight="1">
      <c r="A54" s="23"/>
      <c r="B54" s="11">
        <v>47</v>
      </c>
      <c r="C54" s="12" t="s">
        <v>15</v>
      </c>
      <c r="D54" s="27">
        <v>0.88194444444444453</v>
      </c>
      <c r="E54" s="14">
        <v>0.88888888888888895</v>
      </c>
      <c r="F54" s="14"/>
      <c r="G54" s="14">
        <v>0.89583333333333337</v>
      </c>
      <c r="H54" s="14">
        <v>0.90277777777777779</v>
      </c>
      <c r="I54" s="14">
        <v>0.91111111111111109</v>
      </c>
      <c r="J54" s="14">
        <v>0.91874999999999996</v>
      </c>
      <c r="K54" s="14"/>
      <c r="L54" s="14"/>
      <c r="M54" s="14">
        <v>0.93055555555555547</v>
      </c>
      <c r="N54" s="16"/>
      <c r="P54" s="44">
        <f t="shared" si="0"/>
        <v>2.7777777777777901E-2</v>
      </c>
      <c r="Q54" s="44">
        <f t="shared" si="1"/>
        <v>4.8611111111110938E-2</v>
      </c>
    </row>
    <row r="55" spans="1:17" ht="30" customHeight="1">
      <c r="A55" s="23"/>
      <c r="B55" s="11">
        <v>48</v>
      </c>
      <c r="C55" s="17" t="s">
        <v>16</v>
      </c>
      <c r="D55" s="26">
        <v>0.89583333333333337</v>
      </c>
      <c r="E55" s="19"/>
      <c r="F55" s="19">
        <v>0.90625</v>
      </c>
      <c r="G55" s="19">
        <v>0.91319444444444442</v>
      </c>
      <c r="H55" s="19">
        <v>0.92013888888888884</v>
      </c>
      <c r="I55" s="19"/>
      <c r="J55" s="19"/>
      <c r="K55" s="19">
        <v>0.92499999999999993</v>
      </c>
      <c r="L55" s="19">
        <v>0.92986111111111103</v>
      </c>
      <c r="M55" s="19">
        <v>0.94166666666666654</v>
      </c>
      <c r="N55" s="21"/>
      <c r="P55" s="44">
        <f t="shared" si="0"/>
        <v>2.7777777777777901E-2</v>
      </c>
      <c r="Q55" s="44">
        <f t="shared" si="1"/>
        <v>4.5833333333333171E-2</v>
      </c>
    </row>
    <row r="56" spans="1:17" s="41" customFormat="1" ht="30" customHeight="1">
      <c r="A56" s="34"/>
      <c r="B56" s="35">
        <v>49</v>
      </c>
      <c r="C56" s="36" t="s">
        <v>15</v>
      </c>
      <c r="D56" s="43">
        <v>0.91666666666666663</v>
      </c>
      <c r="E56" s="38">
        <v>0.92361111111111105</v>
      </c>
      <c r="F56" s="38"/>
      <c r="G56" s="38">
        <v>0.9291666666666667</v>
      </c>
      <c r="H56" s="38">
        <v>0.93472222222222223</v>
      </c>
      <c r="I56" s="38">
        <v>0.94166666666666676</v>
      </c>
      <c r="J56" s="38">
        <v>0.94930555555555562</v>
      </c>
      <c r="K56" s="38"/>
      <c r="L56" s="38"/>
      <c r="M56" s="38">
        <v>0.95972222222222225</v>
      </c>
      <c r="N56" s="40"/>
      <c r="P56" s="47">
        <f t="shared" si="0"/>
        <v>3.3333333333333326E-2</v>
      </c>
      <c r="Q56" s="44">
        <f t="shared" si="1"/>
        <v>4.3055555555555625E-2</v>
      </c>
    </row>
    <row r="57" spans="1:17">
      <c r="P57" s="44" t="s">
        <v>28</v>
      </c>
    </row>
    <row r="58" spans="1:17" s="45" customFormat="1" ht="31.5">
      <c r="E58" s="46"/>
      <c r="G58" s="46"/>
      <c r="H58" s="46"/>
      <c r="I58" s="46"/>
      <c r="J58" s="46"/>
      <c r="M58" s="46"/>
    </row>
  </sheetData>
  <mergeCells count="5">
    <mergeCell ref="B2:E2"/>
    <mergeCell ref="F2:N4"/>
    <mergeCell ref="B3:E4"/>
    <mergeCell ref="B5:J6"/>
    <mergeCell ref="M6:N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7"/>
  <sheetViews>
    <sheetView zoomScale="85" zoomScaleNormal="85" zoomScaleSheetLayoutView="40" workbookViewId="0">
      <selection activeCell="D19" sqref="D19"/>
    </sheetView>
  </sheetViews>
  <sheetFormatPr defaultRowHeight="16.5"/>
  <cols>
    <col min="1" max="1" width="9" style="64"/>
    <col min="2" max="2" width="6.125" style="64" customWidth="1"/>
    <col min="3" max="4" width="15" style="64" customWidth="1"/>
    <col min="5" max="5" width="15.875" style="64" customWidth="1"/>
    <col min="6" max="12" width="19.25" style="64" customWidth="1"/>
    <col min="13" max="13" width="9" style="64"/>
    <col min="14" max="14" width="0" style="64" hidden="1" customWidth="1"/>
    <col min="15" max="15" width="0" style="65" hidden="1" customWidth="1"/>
    <col min="16" max="17" width="0" style="64" hidden="1" customWidth="1"/>
    <col min="18" max="16384" width="9" style="64"/>
  </cols>
  <sheetData>
    <row r="1" spans="2:16" ht="17.25" thickBot="1"/>
    <row r="2" spans="2:16" ht="59.25" customHeight="1" thickTop="1" thickBot="1">
      <c r="B2" s="91" t="s">
        <v>58</v>
      </c>
      <c r="C2" s="91"/>
      <c r="D2" s="91"/>
      <c r="E2" s="91"/>
      <c r="F2" s="88" t="s">
        <v>57</v>
      </c>
      <c r="G2" s="88"/>
      <c r="H2" s="88"/>
      <c r="I2" s="88"/>
      <c r="J2" s="88"/>
      <c r="K2" s="88"/>
      <c r="L2" s="88"/>
    </row>
    <row r="3" spans="2:16" ht="32.25" customHeight="1" thickTop="1" thickBot="1">
      <c r="B3" s="90" t="s">
        <v>56</v>
      </c>
      <c r="C3" s="89"/>
      <c r="D3" s="89"/>
      <c r="E3" s="89"/>
      <c r="F3" s="88"/>
      <c r="G3" s="88"/>
      <c r="H3" s="88"/>
      <c r="I3" s="88"/>
      <c r="J3" s="88"/>
      <c r="K3" s="88"/>
      <c r="L3" s="88"/>
    </row>
    <row r="4" spans="2:16" ht="24.75" customHeight="1" thickTop="1" thickBot="1">
      <c r="B4" s="89"/>
      <c r="C4" s="89"/>
      <c r="D4" s="89"/>
      <c r="E4" s="89"/>
      <c r="F4" s="88"/>
      <c r="G4" s="88"/>
      <c r="H4" s="88"/>
      <c r="I4" s="88"/>
      <c r="J4" s="88"/>
      <c r="K4" s="88"/>
      <c r="L4" s="88"/>
    </row>
    <row r="5" spans="2:16" s="80" customFormat="1" ht="17.25" customHeight="1" thickTop="1">
      <c r="B5" s="87" t="s">
        <v>55</v>
      </c>
      <c r="C5" s="87"/>
      <c r="D5" s="87"/>
      <c r="E5" s="87"/>
      <c r="F5" s="87"/>
      <c r="G5" s="87"/>
      <c r="H5" s="87"/>
      <c r="I5" s="87"/>
      <c r="J5" s="86"/>
      <c r="K5" s="85" t="s">
        <v>18</v>
      </c>
      <c r="L5" s="85"/>
      <c r="O5" s="81"/>
    </row>
    <row r="6" spans="2:16" s="80" customFormat="1" ht="17.25" customHeight="1" thickBot="1">
      <c r="B6" s="84"/>
      <c r="C6" s="84"/>
      <c r="D6" s="84"/>
      <c r="E6" s="84"/>
      <c r="F6" s="84"/>
      <c r="G6" s="84"/>
      <c r="H6" s="84"/>
      <c r="I6" s="84"/>
      <c r="J6" s="83"/>
      <c r="K6" s="82"/>
      <c r="L6" s="82"/>
      <c r="O6" s="81"/>
    </row>
    <row r="7" spans="2:16" s="66" customFormat="1" ht="45" customHeight="1" thickTop="1">
      <c r="B7" s="79" t="s">
        <v>2</v>
      </c>
      <c r="C7" s="78" t="s">
        <v>46</v>
      </c>
      <c r="D7" s="78" t="s">
        <v>54</v>
      </c>
      <c r="E7" s="78" t="s">
        <v>53</v>
      </c>
      <c r="F7" s="78" t="s">
        <v>52</v>
      </c>
      <c r="G7" s="78" t="s">
        <v>51</v>
      </c>
      <c r="H7" s="78" t="s">
        <v>50</v>
      </c>
      <c r="I7" s="78" t="s">
        <v>49</v>
      </c>
      <c r="J7" s="78" t="s">
        <v>48</v>
      </c>
      <c r="K7" s="78" t="s">
        <v>47</v>
      </c>
      <c r="L7" s="77" t="s">
        <v>46</v>
      </c>
      <c r="O7" s="70"/>
    </row>
    <row r="8" spans="2:16" ht="30" customHeight="1">
      <c r="B8" s="76">
        <v>1</v>
      </c>
      <c r="C8" s="75">
        <v>0.2638888888888889</v>
      </c>
      <c r="D8" s="75">
        <v>0.26944444444444443</v>
      </c>
      <c r="E8" s="75">
        <v>0.27986111111111112</v>
      </c>
      <c r="F8" s="75">
        <v>0.28333333333333333</v>
      </c>
      <c r="G8" s="75">
        <v>0.28749999999999998</v>
      </c>
      <c r="H8" s="75">
        <v>0.30138888888888887</v>
      </c>
      <c r="I8" s="75">
        <v>0.31111111111111112</v>
      </c>
      <c r="J8" s="75">
        <v>0.31944444444444448</v>
      </c>
      <c r="K8" s="75">
        <v>0.32500000000000001</v>
      </c>
      <c r="L8" s="74">
        <v>0.32847222222222222</v>
      </c>
      <c r="N8" s="67"/>
      <c r="O8" s="65">
        <f>+L8-C8</f>
        <v>6.4583333333333326E-2</v>
      </c>
    </row>
    <row r="9" spans="2:16" ht="30" customHeight="1">
      <c r="B9" s="76">
        <v>2</v>
      </c>
      <c r="C9" s="75">
        <v>0.28472222222222221</v>
      </c>
      <c r="D9" s="75">
        <v>0.29027777777777775</v>
      </c>
      <c r="E9" s="75">
        <v>0.30069444444444443</v>
      </c>
      <c r="F9" s="75">
        <v>0.30416666666666664</v>
      </c>
      <c r="G9" s="75">
        <v>0.30833333333333329</v>
      </c>
      <c r="H9" s="75">
        <v>0.32222222222222219</v>
      </c>
      <c r="I9" s="75">
        <v>0.33194444444444443</v>
      </c>
      <c r="J9" s="75">
        <v>0.34027777777777779</v>
      </c>
      <c r="K9" s="75">
        <v>0.34583333333333333</v>
      </c>
      <c r="L9" s="74">
        <v>0.34930555555555554</v>
      </c>
      <c r="N9" s="67">
        <f>+C9-C8</f>
        <v>2.0833333333333315E-2</v>
      </c>
      <c r="O9" s="65">
        <f>+L9-C9</f>
        <v>6.4583333333333326E-2</v>
      </c>
      <c r="P9" s="67">
        <f>+I9-I8</f>
        <v>2.0833333333333315E-2</v>
      </c>
    </row>
    <row r="10" spans="2:16" ht="30" customHeight="1">
      <c r="B10" s="76">
        <v>3</v>
      </c>
      <c r="C10" s="75">
        <v>0.3611111111111111</v>
      </c>
      <c r="D10" s="75">
        <v>0.36666666666666664</v>
      </c>
      <c r="E10" s="75">
        <v>0.37708333333333333</v>
      </c>
      <c r="F10" s="75">
        <v>0.38055555555555554</v>
      </c>
      <c r="G10" s="75">
        <v>0.38472222222222219</v>
      </c>
      <c r="H10" s="75">
        <v>0.39861111111111108</v>
      </c>
      <c r="I10" s="75">
        <v>0.40833333333333333</v>
      </c>
      <c r="J10" s="75">
        <v>0.41666666666666669</v>
      </c>
      <c r="K10" s="75">
        <v>0.42222222222222222</v>
      </c>
      <c r="L10" s="74">
        <v>0.42569444444444443</v>
      </c>
      <c r="N10" s="67">
        <f>+C10-C9</f>
        <v>7.6388888888888895E-2</v>
      </c>
      <c r="O10" s="65">
        <f>+L10-C10</f>
        <v>6.4583333333333326E-2</v>
      </c>
      <c r="P10" s="67">
        <f>+I10-I9</f>
        <v>7.6388888888888895E-2</v>
      </c>
    </row>
    <row r="11" spans="2:16" ht="30" customHeight="1">
      <c r="B11" s="76">
        <v>4</v>
      </c>
      <c r="C11" s="75">
        <v>0.40277777777777773</v>
      </c>
      <c r="D11" s="75">
        <v>0.40833333333333327</v>
      </c>
      <c r="E11" s="75">
        <v>0.41874999999999996</v>
      </c>
      <c r="F11" s="75">
        <v>0.42222222222222217</v>
      </c>
      <c r="G11" s="75">
        <v>0.42638888888888882</v>
      </c>
      <c r="H11" s="75">
        <v>0.44027777777777771</v>
      </c>
      <c r="I11" s="75">
        <v>0.44999999999999996</v>
      </c>
      <c r="J11" s="75">
        <v>0.45833333333333331</v>
      </c>
      <c r="K11" s="75">
        <v>0.46388888888888885</v>
      </c>
      <c r="L11" s="74">
        <v>0.46736111111111106</v>
      </c>
      <c r="N11" s="67">
        <f>+C11-C10</f>
        <v>4.166666666666663E-2</v>
      </c>
      <c r="O11" s="65">
        <f>+L11-C11</f>
        <v>6.4583333333333326E-2</v>
      </c>
      <c r="P11" s="67">
        <f>+I11-I10</f>
        <v>4.166666666666663E-2</v>
      </c>
    </row>
    <row r="12" spans="2:16" ht="30" customHeight="1">
      <c r="B12" s="76">
        <v>5</v>
      </c>
      <c r="C12" s="75">
        <v>0.45833333333333331</v>
      </c>
      <c r="D12" s="75">
        <v>0.46388888888888885</v>
      </c>
      <c r="E12" s="75">
        <v>0.47430555555555554</v>
      </c>
      <c r="F12" s="75">
        <v>0.47777777777777775</v>
      </c>
      <c r="G12" s="75">
        <v>0.4819444444444444</v>
      </c>
      <c r="H12" s="75">
        <v>0.49583333333333329</v>
      </c>
      <c r="I12" s="75">
        <v>0.50555555555555554</v>
      </c>
      <c r="J12" s="75">
        <v>0.51388888888888884</v>
      </c>
      <c r="K12" s="75">
        <v>0.51944444444444438</v>
      </c>
      <c r="L12" s="74">
        <v>0.52291666666666659</v>
      </c>
      <c r="N12" s="67">
        <f>+C12-C11</f>
        <v>5.555555555555558E-2</v>
      </c>
      <c r="O12" s="65">
        <f>+L12-C12</f>
        <v>6.458333333333327E-2</v>
      </c>
      <c r="P12" s="67">
        <f>+I12-I11</f>
        <v>5.555555555555558E-2</v>
      </c>
    </row>
    <row r="13" spans="2:16" ht="30" customHeight="1">
      <c r="B13" s="76">
        <v>6</v>
      </c>
      <c r="C13" s="75">
        <v>0.5</v>
      </c>
      <c r="D13" s="75">
        <v>0.50555555555555554</v>
      </c>
      <c r="E13" s="75">
        <v>0.51597222222222217</v>
      </c>
      <c r="F13" s="75">
        <v>0.51944444444444438</v>
      </c>
      <c r="G13" s="75">
        <v>0.52361111111111103</v>
      </c>
      <c r="H13" s="75">
        <v>0.53749999999999987</v>
      </c>
      <c r="I13" s="75">
        <v>0.54722222222222205</v>
      </c>
      <c r="J13" s="75">
        <v>0.55555555555555536</v>
      </c>
      <c r="K13" s="75">
        <v>0.56111111111111089</v>
      </c>
      <c r="L13" s="74">
        <v>0.5645833333333331</v>
      </c>
      <c r="N13" s="67">
        <f>+C13-C12</f>
        <v>4.1666666666666685E-2</v>
      </c>
      <c r="O13" s="65">
        <f>+L13-C13</f>
        <v>6.4583333333333104E-2</v>
      </c>
      <c r="P13" s="67">
        <f>+I13-I12</f>
        <v>4.1666666666666519E-2</v>
      </c>
    </row>
    <row r="14" spans="2:16" ht="30" customHeight="1">
      <c r="B14" s="76">
        <v>7</v>
      </c>
      <c r="C14" s="75">
        <v>0.5625</v>
      </c>
      <c r="D14" s="75">
        <v>0.56805555555555554</v>
      </c>
      <c r="E14" s="75">
        <v>0.57847222222222217</v>
      </c>
      <c r="F14" s="75">
        <v>0.58194444444444438</v>
      </c>
      <c r="G14" s="75">
        <v>0.58611111111111103</v>
      </c>
      <c r="H14" s="75">
        <v>0.59999999999999987</v>
      </c>
      <c r="I14" s="75">
        <v>0.60972222222222205</v>
      </c>
      <c r="J14" s="75">
        <v>0.61805555555555536</v>
      </c>
      <c r="K14" s="75">
        <v>0.62361111111111089</v>
      </c>
      <c r="L14" s="74">
        <v>0.6270833333333331</v>
      </c>
      <c r="N14" s="67">
        <f>+C14-C13</f>
        <v>6.25E-2</v>
      </c>
      <c r="O14" s="65">
        <f>+L14-C14</f>
        <v>6.4583333333333104E-2</v>
      </c>
      <c r="P14" s="67">
        <f>+I14-I13</f>
        <v>6.25E-2</v>
      </c>
    </row>
    <row r="15" spans="2:16" ht="30" customHeight="1">
      <c r="B15" s="76">
        <v>8</v>
      </c>
      <c r="C15" s="75">
        <v>0.60416666666666663</v>
      </c>
      <c r="D15" s="75">
        <v>0.60972222222222217</v>
      </c>
      <c r="E15" s="75">
        <v>0.6201388888888888</v>
      </c>
      <c r="F15" s="75">
        <v>0.62361111111111101</v>
      </c>
      <c r="G15" s="75">
        <v>0.62777777777777766</v>
      </c>
      <c r="H15" s="75">
        <v>0.6416666666666665</v>
      </c>
      <c r="I15" s="75">
        <v>0.65138888888888868</v>
      </c>
      <c r="J15" s="75">
        <v>0.65972222222222199</v>
      </c>
      <c r="K15" s="75">
        <v>0.66527777777777752</v>
      </c>
      <c r="L15" s="74">
        <v>0.66874999999999973</v>
      </c>
      <c r="N15" s="67">
        <f>+C15-C14</f>
        <v>4.166666666666663E-2</v>
      </c>
      <c r="O15" s="65">
        <f>+L15-C15</f>
        <v>6.4583333333333104E-2</v>
      </c>
      <c r="P15" s="67">
        <f>+I15-I14</f>
        <v>4.166666666666663E-2</v>
      </c>
    </row>
    <row r="16" spans="2:16" ht="30" customHeight="1">
      <c r="B16" s="76">
        <v>9</v>
      </c>
      <c r="C16" s="75">
        <v>0.65972222222222221</v>
      </c>
      <c r="D16" s="75">
        <v>0.66527777777777775</v>
      </c>
      <c r="E16" s="75">
        <v>0.67569444444444438</v>
      </c>
      <c r="F16" s="75">
        <v>0.67916666666666659</v>
      </c>
      <c r="G16" s="75">
        <v>0.68333333333333324</v>
      </c>
      <c r="H16" s="75">
        <v>0.69722222222222208</v>
      </c>
      <c r="I16" s="75">
        <v>0.70694444444444426</v>
      </c>
      <c r="J16" s="75">
        <v>0.71527777777777757</v>
      </c>
      <c r="K16" s="75">
        <v>0.7208333333333331</v>
      </c>
      <c r="L16" s="74">
        <v>0.72430555555555531</v>
      </c>
      <c r="N16" s="67">
        <f>+C16-C15</f>
        <v>5.555555555555558E-2</v>
      </c>
      <c r="O16" s="65">
        <f>+L16-C16</f>
        <v>6.4583333333333104E-2</v>
      </c>
      <c r="P16" s="67">
        <f>+I16-I15</f>
        <v>5.555555555555558E-2</v>
      </c>
    </row>
    <row r="17" spans="2:17" ht="30" customHeight="1">
      <c r="B17" s="76">
        <v>10</v>
      </c>
      <c r="C17" s="75">
        <v>0.71527777777777779</v>
      </c>
      <c r="D17" s="75">
        <v>0.72083333333333333</v>
      </c>
      <c r="E17" s="75">
        <v>0.73124999999999996</v>
      </c>
      <c r="F17" s="75">
        <v>0.73472222222222217</v>
      </c>
      <c r="G17" s="75">
        <v>0.73888888888888882</v>
      </c>
      <c r="H17" s="75">
        <v>0.75277777777777766</v>
      </c>
      <c r="I17" s="75">
        <v>0.76249999999999984</v>
      </c>
      <c r="J17" s="75">
        <v>0.77083333333333315</v>
      </c>
      <c r="K17" s="75">
        <v>0.77638888888888868</v>
      </c>
      <c r="L17" s="74">
        <v>0.77986111111111089</v>
      </c>
      <c r="N17" s="67">
        <f>+C17-C16</f>
        <v>5.555555555555558E-2</v>
      </c>
      <c r="O17" s="65">
        <f>+L17-C17</f>
        <v>6.4583333333333104E-2</v>
      </c>
      <c r="P17" s="67">
        <f>+I17-I16</f>
        <v>5.555555555555558E-2</v>
      </c>
    </row>
    <row r="18" spans="2:17" ht="30" customHeight="1">
      <c r="B18" s="76">
        <v>11</v>
      </c>
      <c r="C18" s="75">
        <v>0.76388888888888884</v>
      </c>
      <c r="D18" s="75">
        <v>0.76944444444444438</v>
      </c>
      <c r="E18" s="75">
        <v>0.77986111111111101</v>
      </c>
      <c r="F18" s="75">
        <v>0.78333333333333321</v>
      </c>
      <c r="G18" s="75">
        <v>0.78749999999999987</v>
      </c>
      <c r="H18" s="75">
        <v>0.80138888888888871</v>
      </c>
      <c r="I18" s="75">
        <v>0.81111111111111089</v>
      </c>
      <c r="J18" s="75">
        <v>0.8194444444444442</v>
      </c>
      <c r="K18" s="75">
        <v>0.82499999999999973</v>
      </c>
      <c r="L18" s="74">
        <v>0.82847222222222194</v>
      </c>
      <c r="N18" s="67">
        <f>+C18-C17</f>
        <v>4.8611111111111049E-2</v>
      </c>
      <c r="O18" s="65">
        <f>+L18-C18</f>
        <v>6.4583333333333104E-2</v>
      </c>
      <c r="P18" s="67">
        <f>+I18-I17</f>
        <v>4.8611111111111049E-2</v>
      </c>
    </row>
    <row r="19" spans="2:17" ht="30" customHeight="1">
      <c r="B19" s="76">
        <v>12</v>
      </c>
      <c r="C19" s="75">
        <v>0.82291666666666663</v>
      </c>
      <c r="D19" s="75">
        <v>0.82847222222222217</v>
      </c>
      <c r="E19" s="75">
        <v>0.8388888888888888</v>
      </c>
      <c r="F19" s="75">
        <v>0.84236111111111101</v>
      </c>
      <c r="G19" s="75">
        <v>0.84652777777777766</v>
      </c>
      <c r="H19" s="75">
        <v>0.8604166666666665</v>
      </c>
      <c r="I19" s="75">
        <v>0.87013888888888868</v>
      </c>
      <c r="J19" s="75">
        <v>0.87847222222222199</v>
      </c>
      <c r="K19" s="75">
        <v>0.88402777777777752</v>
      </c>
      <c r="L19" s="74">
        <v>0.88749999999999973</v>
      </c>
      <c r="N19" s="67">
        <f>+C19-C18</f>
        <v>5.902777777777779E-2</v>
      </c>
      <c r="O19" s="65">
        <f>+L19-C19</f>
        <v>6.4583333333333104E-2</v>
      </c>
      <c r="P19" s="67">
        <f>+I19-I18</f>
        <v>5.902777777777779E-2</v>
      </c>
    </row>
    <row r="20" spans="2:17" s="66" customFormat="1" ht="41.25" thickBot="1">
      <c r="B20" s="73">
        <v>13</v>
      </c>
      <c r="C20" s="69">
        <v>0.87847222222222221</v>
      </c>
      <c r="D20" s="69">
        <v>0.88402777777777775</v>
      </c>
      <c r="E20" s="69">
        <v>0.89444444444444438</v>
      </c>
      <c r="F20" s="69">
        <v>0.8979166666666667</v>
      </c>
      <c r="G20" s="69">
        <v>0.90208333333333324</v>
      </c>
      <c r="H20" s="69">
        <v>0.9159722222222223</v>
      </c>
      <c r="I20" s="69">
        <v>0.92569444444444438</v>
      </c>
      <c r="J20" s="69">
        <v>0.93402777777777779</v>
      </c>
      <c r="K20" s="72" t="s">
        <v>45</v>
      </c>
      <c r="L20" s="71" t="s">
        <v>44</v>
      </c>
      <c r="M20" s="68" t="s">
        <v>31</v>
      </c>
      <c r="N20" s="68">
        <f>+C20-C19</f>
        <v>5.555555555555558E-2</v>
      </c>
      <c r="O20" s="70">
        <f>+P20-C20</f>
        <v>6.5277777777777768E-2</v>
      </c>
      <c r="P20" s="69">
        <v>0.94374999999999998</v>
      </c>
      <c r="Q20" s="68">
        <f>+J20-J19</f>
        <v>5.5555555555555802E-2</v>
      </c>
    </row>
    <row r="21" spans="2:17" ht="17.25" thickTop="1">
      <c r="N21" s="67"/>
      <c r="O21" s="65">
        <f>SUM(O8:O20)</f>
        <v>0.84027777777777612</v>
      </c>
    </row>
    <row r="22" spans="2:17">
      <c r="K22" s="66" t="s">
        <v>31</v>
      </c>
      <c r="O22" s="65">
        <f>SUM('422 순환(제주대-영평-동문R-화북-황사평-제주대)'!N8:N20)</f>
        <v>0.80555555555555469</v>
      </c>
    </row>
    <row r="23" spans="2:17">
      <c r="O23" s="65">
        <f>SUM(O21:O22)</f>
        <v>1.6458333333333308</v>
      </c>
    </row>
    <row r="24" spans="2:17">
      <c r="O24" s="65">
        <f>+O23/4</f>
        <v>0.4114583333333327</v>
      </c>
    </row>
    <row r="27" spans="2:17">
      <c r="O27" s="65">
        <f>+P20-C8</f>
        <v>0.67986111111111103</v>
      </c>
    </row>
  </sheetData>
  <mergeCells count="5">
    <mergeCell ref="B2:E2"/>
    <mergeCell ref="F2:L4"/>
    <mergeCell ref="B3:E4"/>
    <mergeCell ref="B5:I6"/>
    <mergeCell ref="K5:L6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1"/>
  <sheetViews>
    <sheetView zoomScale="85" zoomScaleNormal="85" zoomScaleSheetLayoutView="40" workbookViewId="0">
      <selection activeCell="H15" sqref="H15"/>
    </sheetView>
  </sheetViews>
  <sheetFormatPr defaultRowHeight="20.25"/>
  <cols>
    <col min="1" max="1" width="9" style="64"/>
    <col min="2" max="2" width="6.125" style="64" customWidth="1"/>
    <col min="3" max="3" width="14.625" style="64" customWidth="1"/>
    <col min="4" max="4" width="16.5" style="64" customWidth="1"/>
    <col min="5" max="5" width="15" style="64" customWidth="1"/>
    <col min="6" max="11" width="20.625" style="64" customWidth="1"/>
    <col min="12" max="13" width="0" style="64" hidden="1" customWidth="1"/>
    <col min="14" max="14" width="0" style="92" hidden="1" customWidth="1"/>
    <col min="15" max="16" width="0" style="64" hidden="1" customWidth="1"/>
    <col min="17" max="16384" width="9" style="64"/>
  </cols>
  <sheetData>
    <row r="1" spans="2:15" ht="21" thickBot="1"/>
    <row r="2" spans="2:15" ht="59.25" customHeight="1" thickTop="1" thickBot="1">
      <c r="B2" s="91" t="s">
        <v>71</v>
      </c>
      <c r="C2" s="91"/>
      <c r="D2" s="91"/>
      <c r="E2" s="91"/>
      <c r="F2" s="88" t="s">
        <v>70</v>
      </c>
      <c r="G2" s="88"/>
      <c r="H2" s="88"/>
      <c r="I2" s="88"/>
      <c r="J2" s="88"/>
      <c r="K2" s="88"/>
      <c r="M2" s="67"/>
    </row>
    <row r="3" spans="2:15" ht="27.75" customHeight="1" thickTop="1" thickBot="1">
      <c r="B3" s="90" t="s">
        <v>69</v>
      </c>
      <c r="C3" s="89"/>
      <c r="D3" s="89"/>
      <c r="E3" s="89"/>
      <c r="F3" s="88"/>
      <c r="G3" s="88"/>
      <c r="H3" s="88"/>
      <c r="I3" s="88"/>
      <c r="J3" s="88"/>
      <c r="K3" s="88"/>
      <c r="M3" s="67"/>
    </row>
    <row r="4" spans="2:15" ht="30.75" customHeight="1" thickTop="1" thickBot="1">
      <c r="B4" s="89"/>
      <c r="C4" s="89"/>
      <c r="D4" s="89"/>
      <c r="E4" s="89"/>
      <c r="F4" s="88"/>
      <c r="G4" s="88"/>
      <c r="H4" s="88"/>
      <c r="I4" s="88"/>
      <c r="J4" s="88"/>
      <c r="K4" s="88"/>
      <c r="M4" s="67"/>
    </row>
    <row r="5" spans="2:15" s="80" customFormat="1" ht="16.5" customHeight="1" thickTop="1">
      <c r="B5" s="87" t="s">
        <v>68</v>
      </c>
      <c r="C5" s="87"/>
      <c r="D5" s="87"/>
      <c r="E5" s="87"/>
      <c r="F5" s="87"/>
      <c r="G5" s="87"/>
      <c r="H5" s="87"/>
      <c r="I5" s="87"/>
      <c r="J5" s="85" t="s">
        <v>18</v>
      </c>
      <c r="K5" s="85"/>
      <c r="L5" s="101"/>
      <c r="M5" s="100"/>
      <c r="N5" s="92"/>
    </row>
    <row r="6" spans="2:15" s="80" customFormat="1" ht="16.5" customHeight="1" thickBot="1">
      <c r="B6" s="84"/>
      <c r="C6" s="84"/>
      <c r="D6" s="84"/>
      <c r="E6" s="84"/>
      <c r="F6" s="84"/>
      <c r="G6" s="84"/>
      <c r="H6" s="84"/>
      <c r="I6" s="84"/>
      <c r="J6" s="82"/>
      <c r="K6" s="82"/>
      <c r="L6" s="101"/>
      <c r="M6" s="100"/>
      <c r="N6" s="92"/>
    </row>
    <row r="7" spans="2:15" s="66" customFormat="1" ht="45" customHeight="1" thickTop="1">
      <c r="B7" s="79" t="s">
        <v>2</v>
      </c>
      <c r="C7" s="99" t="s">
        <v>60</v>
      </c>
      <c r="D7" s="98" t="s">
        <v>67</v>
      </c>
      <c r="E7" s="98" t="s">
        <v>66</v>
      </c>
      <c r="F7" s="98" t="s">
        <v>65</v>
      </c>
      <c r="G7" s="98" t="s">
        <v>64</v>
      </c>
      <c r="H7" s="99" t="s">
        <v>63</v>
      </c>
      <c r="I7" s="99" t="s">
        <v>62</v>
      </c>
      <c r="J7" s="98" t="s">
        <v>61</v>
      </c>
      <c r="K7" s="97" t="s">
        <v>60</v>
      </c>
      <c r="M7" s="68"/>
      <c r="N7" s="92"/>
    </row>
    <row r="8" spans="2:15" ht="30" customHeight="1">
      <c r="B8" s="76">
        <v>1</v>
      </c>
      <c r="C8" s="75">
        <v>0.25694444444444448</v>
      </c>
      <c r="D8" s="75">
        <v>0.26041666666666669</v>
      </c>
      <c r="E8" s="75">
        <v>0.26597222222222222</v>
      </c>
      <c r="F8" s="75">
        <v>0.27430555555555558</v>
      </c>
      <c r="G8" s="75">
        <v>0.28402777777777782</v>
      </c>
      <c r="H8" s="75">
        <v>0.30000000000000004</v>
      </c>
      <c r="I8" s="75">
        <v>0.30347222222222225</v>
      </c>
      <c r="J8" s="75">
        <v>0.31388888888888894</v>
      </c>
      <c r="K8" s="74">
        <v>0.31944444444444448</v>
      </c>
      <c r="M8" s="67"/>
      <c r="N8" s="93">
        <f>+K8-C8</f>
        <v>6.25E-2</v>
      </c>
    </row>
    <row r="9" spans="2:15" ht="30" customHeight="1">
      <c r="B9" s="76">
        <v>2</v>
      </c>
      <c r="C9" s="75">
        <v>0.28125</v>
      </c>
      <c r="D9" s="75">
        <v>0.28472222222222221</v>
      </c>
      <c r="E9" s="75">
        <v>0.29027777777777775</v>
      </c>
      <c r="F9" s="75">
        <v>0.2986111111111111</v>
      </c>
      <c r="G9" s="75">
        <v>0.30833333333333335</v>
      </c>
      <c r="H9" s="75">
        <v>0.32430555555555557</v>
      </c>
      <c r="I9" s="75">
        <v>0.32777777777777778</v>
      </c>
      <c r="J9" s="75">
        <v>0.33819444444444446</v>
      </c>
      <c r="K9" s="74">
        <v>0.34375</v>
      </c>
      <c r="M9" s="67">
        <f>+C9-C8</f>
        <v>2.4305555555555525E-2</v>
      </c>
      <c r="N9" s="93">
        <f>+K9-C9</f>
        <v>6.25E-2</v>
      </c>
      <c r="O9" s="67">
        <f>+H9-H8</f>
        <v>2.4305555555555525E-2</v>
      </c>
    </row>
    <row r="10" spans="2:15" ht="30" customHeight="1">
      <c r="B10" s="76">
        <v>3</v>
      </c>
      <c r="C10" s="75">
        <v>0.33680555555555558</v>
      </c>
      <c r="D10" s="75">
        <v>0.34027777777777779</v>
      </c>
      <c r="E10" s="75">
        <v>0.34583333333333333</v>
      </c>
      <c r="F10" s="75">
        <v>0.35416666666666669</v>
      </c>
      <c r="G10" s="75">
        <v>0.36388888888888893</v>
      </c>
      <c r="H10" s="75">
        <v>0.37986111111111115</v>
      </c>
      <c r="I10" s="75">
        <v>0.38333333333333336</v>
      </c>
      <c r="J10" s="75">
        <v>0.39375000000000004</v>
      </c>
      <c r="K10" s="74">
        <v>0.39930555555555558</v>
      </c>
      <c r="M10" s="67">
        <f>+C10-C9</f>
        <v>5.555555555555558E-2</v>
      </c>
      <c r="N10" s="93">
        <f>+K10-C10</f>
        <v>6.25E-2</v>
      </c>
      <c r="O10" s="67">
        <f>+H10-H9</f>
        <v>5.555555555555558E-2</v>
      </c>
    </row>
    <row r="11" spans="2:15" ht="30" customHeight="1">
      <c r="B11" s="76">
        <v>4</v>
      </c>
      <c r="C11" s="75">
        <v>0.38194444444444442</v>
      </c>
      <c r="D11" s="75">
        <v>0.38541666666666663</v>
      </c>
      <c r="E11" s="75">
        <v>0.39097222222222217</v>
      </c>
      <c r="F11" s="75">
        <v>0.39930555555555552</v>
      </c>
      <c r="G11" s="75">
        <v>0.40902777777777777</v>
      </c>
      <c r="H11" s="75">
        <v>0.42499999999999999</v>
      </c>
      <c r="I11" s="75">
        <v>0.4284722222222222</v>
      </c>
      <c r="J11" s="75">
        <v>0.43888888888888888</v>
      </c>
      <c r="K11" s="74">
        <v>0.44444444444444442</v>
      </c>
      <c r="M11" s="67">
        <f>+C11-C10</f>
        <v>4.513888888888884E-2</v>
      </c>
      <c r="N11" s="93">
        <f>+K11-C11</f>
        <v>6.25E-2</v>
      </c>
      <c r="O11" s="67">
        <f>+H11-H10</f>
        <v>4.513888888888884E-2</v>
      </c>
    </row>
    <row r="12" spans="2:15" ht="30" customHeight="1">
      <c r="B12" s="76">
        <v>5</v>
      </c>
      <c r="C12" s="75">
        <v>0.4375</v>
      </c>
      <c r="D12" s="75">
        <v>0.44097222222222221</v>
      </c>
      <c r="E12" s="75">
        <v>0.44652777777777775</v>
      </c>
      <c r="F12" s="75">
        <v>0.4548611111111111</v>
      </c>
      <c r="G12" s="75">
        <v>0.46458333333333335</v>
      </c>
      <c r="H12" s="75">
        <v>0.48055555555555557</v>
      </c>
      <c r="I12" s="75">
        <v>0.48402777777777778</v>
      </c>
      <c r="J12" s="75">
        <v>0.49444444444444446</v>
      </c>
      <c r="K12" s="74">
        <v>0.5</v>
      </c>
      <c r="M12" s="67">
        <f>+C12-C11</f>
        <v>5.555555555555558E-2</v>
      </c>
      <c r="N12" s="93">
        <f>+K12-C12</f>
        <v>6.25E-2</v>
      </c>
      <c r="O12" s="67">
        <f>+H12-H11</f>
        <v>5.555555555555558E-2</v>
      </c>
    </row>
    <row r="13" spans="2:15" ht="30" customHeight="1">
      <c r="B13" s="76">
        <v>6</v>
      </c>
      <c r="C13" s="75">
        <v>0.49305555555555558</v>
      </c>
      <c r="D13" s="75">
        <v>0.49652777777777779</v>
      </c>
      <c r="E13" s="75">
        <v>0.50208333333333333</v>
      </c>
      <c r="F13" s="75">
        <v>0.51041666666666663</v>
      </c>
      <c r="G13" s="75">
        <v>0.52013888888888882</v>
      </c>
      <c r="H13" s="75">
        <v>0.53611111111111109</v>
      </c>
      <c r="I13" s="75">
        <v>0.5395833333333333</v>
      </c>
      <c r="J13" s="75">
        <v>0.54999999999999993</v>
      </c>
      <c r="K13" s="74">
        <v>0.55555555555555547</v>
      </c>
      <c r="M13" s="67">
        <f>+C13-C12</f>
        <v>5.555555555555558E-2</v>
      </c>
      <c r="N13" s="93">
        <f>+K13-C13</f>
        <v>6.2499999999999889E-2</v>
      </c>
      <c r="O13" s="67">
        <f>+H13-H12</f>
        <v>5.5555555555555525E-2</v>
      </c>
    </row>
    <row r="14" spans="2:15" ht="30" customHeight="1">
      <c r="B14" s="76">
        <v>7</v>
      </c>
      <c r="C14" s="75">
        <v>0.54861111111111105</v>
      </c>
      <c r="D14" s="75">
        <v>0.55208333333333326</v>
      </c>
      <c r="E14" s="75">
        <v>0.5576388888888888</v>
      </c>
      <c r="F14" s="75">
        <v>0.5659722222222221</v>
      </c>
      <c r="G14" s="75">
        <v>0.57569444444444429</v>
      </c>
      <c r="H14" s="75">
        <v>0.59166666666666656</v>
      </c>
      <c r="I14" s="75">
        <v>0.59513888888888877</v>
      </c>
      <c r="J14" s="75">
        <v>0.6055555555555554</v>
      </c>
      <c r="K14" s="74">
        <v>0.61111111111111094</v>
      </c>
      <c r="M14" s="67">
        <f>+C14-C13</f>
        <v>5.5555555555555469E-2</v>
      </c>
      <c r="N14" s="93">
        <f>+K14-C14</f>
        <v>6.2499999999999889E-2</v>
      </c>
      <c r="O14" s="67">
        <f>+H14-H13</f>
        <v>5.5555555555555469E-2</v>
      </c>
    </row>
    <row r="15" spans="2:15" ht="30" customHeight="1">
      <c r="B15" s="76">
        <v>8</v>
      </c>
      <c r="C15" s="75">
        <v>0.59027777777777779</v>
      </c>
      <c r="D15" s="75">
        <v>0.59375</v>
      </c>
      <c r="E15" s="75">
        <v>0.59930555555555554</v>
      </c>
      <c r="F15" s="75">
        <v>0.60763888888888884</v>
      </c>
      <c r="G15" s="75">
        <v>0.61736111111111103</v>
      </c>
      <c r="H15" s="75">
        <v>0.6333333333333333</v>
      </c>
      <c r="I15" s="75">
        <v>0.63680555555555551</v>
      </c>
      <c r="J15" s="75">
        <v>0.64722222222222214</v>
      </c>
      <c r="K15" s="74">
        <v>0.65277777777777768</v>
      </c>
      <c r="M15" s="67">
        <f>+C15-C14</f>
        <v>4.1666666666666741E-2</v>
      </c>
      <c r="N15" s="93">
        <f>+K15-C15</f>
        <v>6.2499999999999889E-2</v>
      </c>
      <c r="O15" s="67">
        <f>+H15-H14</f>
        <v>4.1666666666666741E-2</v>
      </c>
    </row>
    <row r="16" spans="2:15" ht="30" customHeight="1">
      <c r="B16" s="76">
        <v>9</v>
      </c>
      <c r="C16" s="75">
        <v>0.64583333333333337</v>
      </c>
      <c r="D16" s="75">
        <v>0.64930555555555558</v>
      </c>
      <c r="E16" s="75">
        <v>0.65486111111111112</v>
      </c>
      <c r="F16" s="75">
        <v>0.66319444444444442</v>
      </c>
      <c r="G16" s="75">
        <v>0.67291666666666661</v>
      </c>
      <c r="H16" s="75">
        <v>0.68888888888888888</v>
      </c>
      <c r="I16" s="75">
        <v>0.69236111111111109</v>
      </c>
      <c r="J16" s="75">
        <v>0.70277777777777772</v>
      </c>
      <c r="K16" s="74">
        <v>0.70833333333333326</v>
      </c>
      <c r="M16" s="67">
        <f>+C16-C15</f>
        <v>5.555555555555558E-2</v>
      </c>
      <c r="N16" s="93">
        <f>+K16-C16</f>
        <v>6.2499999999999889E-2</v>
      </c>
      <c r="O16" s="67">
        <f>+H16-H15</f>
        <v>5.555555555555558E-2</v>
      </c>
    </row>
    <row r="17" spans="2:15" ht="30" customHeight="1">
      <c r="B17" s="76">
        <v>10</v>
      </c>
      <c r="C17" s="75">
        <v>0.69444444444444453</v>
      </c>
      <c r="D17" s="75">
        <v>0.69791666666666674</v>
      </c>
      <c r="E17" s="75">
        <v>0.70347222222222228</v>
      </c>
      <c r="F17" s="75">
        <v>0.71180555555555558</v>
      </c>
      <c r="G17" s="75">
        <v>0.72152777777777777</v>
      </c>
      <c r="H17" s="75">
        <v>0.73750000000000004</v>
      </c>
      <c r="I17" s="75">
        <v>0.74097222222222225</v>
      </c>
      <c r="J17" s="75">
        <v>0.75138888888888888</v>
      </c>
      <c r="K17" s="74">
        <v>0.75694444444444442</v>
      </c>
      <c r="M17" s="67">
        <f>+C17-C16</f>
        <v>4.861111111111116E-2</v>
      </c>
      <c r="N17" s="93">
        <f>+K17-C17</f>
        <v>6.2499999999999889E-2</v>
      </c>
      <c r="O17" s="67">
        <f>+H17-H16</f>
        <v>4.861111111111116E-2</v>
      </c>
    </row>
    <row r="18" spans="2:15" ht="30" customHeight="1">
      <c r="B18" s="76">
        <v>11</v>
      </c>
      <c r="C18" s="75">
        <v>0.75694444444444453</v>
      </c>
      <c r="D18" s="75">
        <v>0.76041666666666674</v>
      </c>
      <c r="E18" s="75">
        <v>0.76597222222222228</v>
      </c>
      <c r="F18" s="75">
        <v>0.77430555555555558</v>
      </c>
      <c r="G18" s="75">
        <v>0.78402777777777777</v>
      </c>
      <c r="H18" s="75">
        <v>0.8</v>
      </c>
      <c r="I18" s="75">
        <v>0.80347222222222225</v>
      </c>
      <c r="J18" s="75">
        <v>0.81388888888888888</v>
      </c>
      <c r="K18" s="74">
        <v>0.81944444444444442</v>
      </c>
      <c r="M18" s="67">
        <f>+C18-C17</f>
        <v>6.25E-2</v>
      </c>
      <c r="N18" s="93">
        <f>+K18-C18</f>
        <v>6.2499999999999889E-2</v>
      </c>
      <c r="O18" s="67">
        <f>+H18-H17</f>
        <v>6.25E-2</v>
      </c>
    </row>
    <row r="19" spans="2:15" ht="30" customHeight="1">
      <c r="B19" s="76">
        <v>12</v>
      </c>
      <c r="C19" s="75">
        <v>0.81944444444444453</v>
      </c>
      <c r="D19" s="75">
        <v>0.82291666666666674</v>
      </c>
      <c r="E19" s="75">
        <v>0.82847222222222228</v>
      </c>
      <c r="F19" s="75">
        <v>0.83680555555555558</v>
      </c>
      <c r="G19" s="75">
        <v>0.84652777777777777</v>
      </c>
      <c r="H19" s="75">
        <v>0.86250000000000004</v>
      </c>
      <c r="I19" s="75">
        <v>0.86597222222222225</v>
      </c>
      <c r="J19" s="75">
        <v>0.87638888888888888</v>
      </c>
      <c r="K19" s="74">
        <v>0.88194444444444442</v>
      </c>
      <c r="M19" s="67">
        <f>+C19-C18</f>
        <v>6.25E-2</v>
      </c>
      <c r="N19" s="93">
        <f>+K19-C19</f>
        <v>6.2499999999999889E-2</v>
      </c>
      <c r="O19" s="67">
        <f>+H19-H18</f>
        <v>6.25E-2</v>
      </c>
    </row>
    <row r="20" spans="2:15" ht="41.25" thickBot="1">
      <c r="B20" s="73">
        <v>13</v>
      </c>
      <c r="C20" s="96">
        <v>0.875</v>
      </c>
      <c r="D20" s="96">
        <v>0.87847222222222221</v>
      </c>
      <c r="E20" s="96">
        <v>0.88402777777777775</v>
      </c>
      <c r="F20" s="96">
        <v>0.89236111111111105</v>
      </c>
      <c r="G20" s="96">
        <v>0.90208333333333324</v>
      </c>
      <c r="H20" s="96">
        <v>0.91805555555555551</v>
      </c>
      <c r="I20" s="96">
        <v>0.92152777777777772</v>
      </c>
      <c r="J20" s="95" t="s">
        <v>59</v>
      </c>
      <c r="K20" s="94" t="s">
        <v>31</v>
      </c>
      <c r="L20" s="67">
        <v>0.93055555555555547</v>
      </c>
      <c r="M20" s="67">
        <f>+C20-C19</f>
        <v>5.5555555555555469E-2</v>
      </c>
      <c r="N20" s="93">
        <f>+L20-C20</f>
        <v>5.5555555555555469E-2</v>
      </c>
      <c r="O20" s="67">
        <f>+H20-H19</f>
        <v>5.5555555555555469E-2</v>
      </c>
    </row>
    <row r="21" spans="2:15" ht="21" thickTop="1"/>
  </sheetData>
  <mergeCells count="5">
    <mergeCell ref="B2:E2"/>
    <mergeCell ref="F2:K4"/>
    <mergeCell ref="B3:E4"/>
    <mergeCell ref="B5:I6"/>
    <mergeCell ref="J5:K6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workbookViewId="0">
      <selection activeCell="L1" sqref="L1:M1048576"/>
    </sheetView>
  </sheetViews>
  <sheetFormatPr defaultRowHeight="16.5"/>
  <cols>
    <col min="1" max="1" width="9" style="64"/>
    <col min="2" max="2" width="6.125" style="64" customWidth="1"/>
    <col min="3" max="8" width="20.625" style="64" customWidth="1"/>
    <col min="9" max="9" width="21.875" style="64" customWidth="1"/>
    <col min="10" max="10" width="9" style="64"/>
    <col min="11" max="11" width="0" style="64" hidden="1" customWidth="1"/>
    <col min="12" max="12" width="0" style="65" hidden="1" customWidth="1"/>
    <col min="13" max="13" width="0" style="64" hidden="1" customWidth="1"/>
    <col min="14" max="16384" width="9" style="64"/>
  </cols>
  <sheetData>
    <row r="1" spans="2:12" ht="17.25" thickBot="1"/>
    <row r="2" spans="2:12" ht="52.5" customHeight="1" thickTop="1" thickBot="1">
      <c r="B2" s="91" t="s">
        <v>79</v>
      </c>
      <c r="C2" s="91"/>
      <c r="D2" s="91"/>
      <c r="E2" s="88" t="s">
        <v>78</v>
      </c>
      <c r="F2" s="88"/>
      <c r="G2" s="88"/>
      <c r="H2" s="88"/>
      <c r="I2" s="88"/>
    </row>
    <row r="3" spans="2:12" ht="33" customHeight="1" thickTop="1" thickBot="1">
      <c r="B3" s="90" t="s">
        <v>77</v>
      </c>
      <c r="C3" s="89"/>
      <c r="D3" s="89"/>
      <c r="E3" s="88"/>
      <c r="F3" s="88"/>
      <c r="G3" s="88"/>
      <c r="H3" s="88"/>
      <c r="I3" s="88"/>
      <c r="K3" s="67"/>
    </row>
    <row r="4" spans="2:12" ht="24.75" customHeight="1" thickTop="1" thickBot="1">
      <c r="B4" s="89"/>
      <c r="C4" s="89"/>
      <c r="D4" s="89"/>
      <c r="E4" s="88"/>
      <c r="F4" s="88"/>
      <c r="G4" s="88"/>
      <c r="H4" s="88"/>
      <c r="I4" s="88"/>
      <c r="K4" s="67"/>
    </row>
    <row r="5" spans="2:12" s="66" customFormat="1" ht="16.5" customHeight="1" thickTop="1">
      <c r="B5" s="107" t="s">
        <v>76</v>
      </c>
      <c r="C5" s="107"/>
      <c r="D5" s="107"/>
      <c r="E5" s="107"/>
      <c r="F5" s="107"/>
      <c r="G5" s="86"/>
      <c r="H5" s="85" t="s">
        <v>18</v>
      </c>
      <c r="I5" s="85"/>
      <c r="J5" s="101"/>
      <c r="K5" s="100"/>
      <c r="L5" s="70"/>
    </row>
    <row r="6" spans="2:12" s="66" customFormat="1" ht="16.5" customHeight="1" thickBot="1">
      <c r="B6" s="84"/>
      <c r="C6" s="84"/>
      <c r="D6" s="84"/>
      <c r="E6" s="84"/>
      <c r="F6" s="84"/>
      <c r="G6" s="83"/>
      <c r="H6" s="82"/>
      <c r="I6" s="82"/>
      <c r="J6" s="101"/>
      <c r="K6" s="100"/>
      <c r="L6" s="70"/>
    </row>
    <row r="7" spans="2:12" s="66" customFormat="1" ht="45" customHeight="1" thickTop="1">
      <c r="B7" s="79" t="s">
        <v>2</v>
      </c>
      <c r="C7" s="99" t="s">
        <v>72</v>
      </c>
      <c r="D7" s="98" t="s">
        <v>75</v>
      </c>
      <c r="E7" s="98" t="s">
        <v>74</v>
      </c>
      <c r="F7" s="98" t="s">
        <v>61</v>
      </c>
      <c r="G7" s="98" t="s">
        <v>66</v>
      </c>
      <c r="H7" s="98" t="s">
        <v>73</v>
      </c>
      <c r="I7" s="97" t="s">
        <v>72</v>
      </c>
      <c r="K7" s="68"/>
      <c r="L7" s="70"/>
    </row>
    <row r="8" spans="2:12" s="66" customFormat="1" ht="30" customHeight="1">
      <c r="B8" s="76">
        <v>1</v>
      </c>
      <c r="C8" s="106">
        <v>0.25</v>
      </c>
      <c r="D8" s="106">
        <v>0.25833333333333336</v>
      </c>
      <c r="E8" s="105">
        <v>0.26319444444444445</v>
      </c>
      <c r="F8" s="105">
        <v>0.2729166666666667</v>
      </c>
      <c r="G8" s="105">
        <v>0.28263888888888894</v>
      </c>
      <c r="H8" s="105">
        <v>0.28750000000000003</v>
      </c>
      <c r="I8" s="104">
        <v>0.29305555555555557</v>
      </c>
      <c r="K8" s="68"/>
      <c r="L8" s="70">
        <f>+I8-C8</f>
        <v>4.3055555555555569E-2</v>
      </c>
    </row>
    <row r="9" spans="2:12" s="66" customFormat="1" ht="30" customHeight="1">
      <c r="B9" s="76">
        <v>2</v>
      </c>
      <c r="C9" s="106">
        <v>0.30694444444444441</v>
      </c>
      <c r="D9" s="106">
        <v>0.31527777777777777</v>
      </c>
      <c r="E9" s="105">
        <v>0.32013888888888886</v>
      </c>
      <c r="F9" s="105">
        <v>0.3298611111111111</v>
      </c>
      <c r="G9" s="105">
        <v>0.33958333333333335</v>
      </c>
      <c r="H9" s="105">
        <v>0.34444444444444444</v>
      </c>
      <c r="I9" s="104">
        <v>0.35</v>
      </c>
      <c r="K9" s="68">
        <f>+C9-C8</f>
        <v>5.6944444444444409E-2</v>
      </c>
      <c r="L9" s="70">
        <f>+I9-C9</f>
        <v>4.3055555555555569E-2</v>
      </c>
    </row>
    <row r="10" spans="2:12" s="66" customFormat="1" ht="30" customHeight="1">
      <c r="B10" s="76">
        <v>3</v>
      </c>
      <c r="C10" s="106">
        <v>0.3888888888888889</v>
      </c>
      <c r="D10" s="106">
        <v>0.39722222222222225</v>
      </c>
      <c r="E10" s="105">
        <v>0.40208333333333335</v>
      </c>
      <c r="F10" s="105">
        <v>0.41180555555555559</v>
      </c>
      <c r="G10" s="105">
        <v>0.42152777777777783</v>
      </c>
      <c r="H10" s="105">
        <v>0.42638888888888893</v>
      </c>
      <c r="I10" s="104">
        <v>0.43194444444444446</v>
      </c>
      <c r="K10" s="68">
        <f>+C10-C9</f>
        <v>8.1944444444444486E-2</v>
      </c>
      <c r="L10" s="70">
        <f>+I10-C10</f>
        <v>4.3055555555555569E-2</v>
      </c>
    </row>
    <row r="11" spans="2:12" s="66" customFormat="1" ht="30" customHeight="1">
      <c r="B11" s="76">
        <v>4</v>
      </c>
      <c r="C11" s="106">
        <v>0.45833333333333331</v>
      </c>
      <c r="D11" s="106">
        <v>0.46666666666666667</v>
      </c>
      <c r="E11" s="105">
        <v>0.47152777777777777</v>
      </c>
      <c r="F11" s="105">
        <v>0.48125000000000001</v>
      </c>
      <c r="G11" s="105">
        <v>0.49097222222222225</v>
      </c>
      <c r="H11" s="105">
        <v>0.49583333333333335</v>
      </c>
      <c r="I11" s="104">
        <v>0.50138888888888888</v>
      </c>
      <c r="K11" s="68">
        <f>+C11-C10</f>
        <v>6.944444444444442E-2</v>
      </c>
      <c r="L11" s="70">
        <f>+I11-C11</f>
        <v>4.3055555555555569E-2</v>
      </c>
    </row>
    <row r="12" spans="2:12" s="66" customFormat="1" ht="30" customHeight="1">
      <c r="B12" s="76">
        <v>5</v>
      </c>
      <c r="C12" s="105">
        <v>0.54861111111111105</v>
      </c>
      <c r="D12" s="105">
        <v>0.55694444444444435</v>
      </c>
      <c r="E12" s="105">
        <v>0.56180555555555545</v>
      </c>
      <c r="F12" s="105">
        <v>0.57152777777777763</v>
      </c>
      <c r="G12" s="105">
        <v>0.58124999999999982</v>
      </c>
      <c r="H12" s="105">
        <v>0.58611111111111092</v>
      </c>
      <c r="I12" s="104">
        <v>0.59166666666666645</v>
      </c>
      <c r="K12" s="68">
        <f>+C12-C11</f>
        <v>9.0277777777777735E-2</v>
      </c>
      <c r="L12" s="70">
        <f>+I12-C12</f>
        <v>4.3055555555555403E-2</v>
      </c>
    </row>
    <row r="13" spans="2:12" s="66" customFormat="1" ht="30" customHeight="1">
      <c r="B13" s="76">
        <v>6</v>
      </c>
      <c r="C13" s="105">
        <v>0.61111111111111105</v>
      </c>
      <c r="D13" s="105">
        <v>0.61944444444444435</v>
      </c>
      <c r="E13" s="105">
        <v>0.62430555555555545</v>
      </c>
      <c r="F13" s="105">
        <v>0.63402777777777763</v>
      </c>
      <c r="G13" s="105">
        <v>0.64374999999999982</v>
      </c>
      <c r="H13" s="105">
        <v>0.64861111111111092</v>
      </c>
      <c r="I13" s="104">
        <v>0.65416666666666645</v>
      </c>
      <c r="K13" s="68">
        <f>+C13-C12</f>
        <v>6.25E-2</v>
      </c>
      <c r="L13" s="70">
        <f>+I13-C13</f>
        <v>4.3055555555555403E-2</v>
      </c>
    </row>
    <row r="14" spans="2:12" s="66" customFormat="1" ht="30" customHeight="1">
      <c r="B14" s="76">
        <v>7</v>
      </c>
      <c r="C14" s="105">
        <v>0.68402777777777779</v>
      </c>
      <c r="D14" s="105">
        <v>0.69236111111111109</v>
      </c>
      <c r="E14" s="105">
        <v>0.69722222222222219</v>
      </c>
      <c r="F14" s="105">
        <v>0.70694444444444438</v>
      </c>
      <c r="G14" s="105">
        <v>0.71666666666666656</v>
      </c>
      <c r="H14" s="105">
        <v>0.72152777777777766</v>
      </c>
      <c r="I14" s="104">
        <v>0.72708333333333319</v>
      </c>
      <c r="K14" s="68">
        <f>+C14-C13</f>
        <v>7.2916666666666741E-2</v>
      </c>
      <c r="L14" s="70">
        <f>+I14-C14</f>
        <v>4.3055555555555403E-2</v>
      </c>
    </row>
    <row r="15" spans="2:12" s="66" customFormat="1" ht="30" customHeight="1">
      <c r="B15" s="76">
        <v>8</v>
      </c>
      <c r="C15" s="105">
        <v>0.76388888888888884</v>
      </c>
      <c r="D15" s="105">
        <v>0.77222222222222214</v>
      </c>
      <c r="E15" s="105">
        <v>0.77708333333333324</v>
      </c>
      <c r="F15" s="105">
        <v>0.78680555555555542</v>
      </c>
      <c r="G15" s="105">
        <v>0.79652777777777761</v>
      </c>
      <c r="H15" s="105">
        <v>0.80138888888888871</v>
      </c>
      <c r="I15" s="104">
        <v>0.80694444444444424</v>
      </c>
      <c r="K15" s="68">
        <f>+C15-C14</f>
        <v>7.9861111111111049E-2</v>
      </c>
      <c r="L15" s="70">
        <f>+I15-C15</f>
        <v>4.3055555555555403E-2</v>
      </c>
    </row>
    <row r="16" spans="2:12" s="66" customFormat="1" ht="30" customHeight="1" thickBot="1">
      <c r="B16" s="73">
        <v>9</v>
      </c>
      <c r="C16" s="103">
        <v>0.85416666666666663</v>
      </c>
      <c r="D16" s="103">
        <v>0.86249999999999993</v>
      </c>
      <c r="E16" s="103">
        <v>0.86736111111111103</v>
      </c>
      <c r="F16" s="103">
        <v>0.87708333333333321</v>
      </c>
      <c r="G16" s="103">
        <v>0.8868055555555554</v>
      </c>
      <c r="H16" s="103">
        <v>0.8916666666666665</v>
      </c>
      <c r="I16" s="102">
        <v>0.89722222222222203</v>
      </c>
      <c r="K16" s="68">
        <f>+C16-C15</f>
        <v>9.027777777777779E-2</v>
      </c>
      <c r="L16" s="70">
        <f>+I16-C16</f>
        <v>4.3055555555555403E-2</v>
      </c>
    </row>
    <row r="17" spans="12:12" ht="17.25" thickTop="1">
      <c r="L17" s="65">
        <f>SUM(L8:L16)</f>
        <v>0.38749999999999929</v>
      </c>
    </row>
    <row r="18" spans="12:12">
      <c r="L18" s="65">
        <f>SUM('424 순환(터미널-시청-영평동-황사평-화북-터미널)'!L8:L16)</f>
        <v>0.38749999999999929</v>
      </c>
    </row>
    <row r="19" spans="12:12">
      <c r="L19" s="65">
        <f>SUM(L18)</f>
        <v>0.38749999999999929</v>
      </c>
    </row>
    <row r="20" spans="12:12">
      <c r="L20" s="65">
        <f>+I16-C8</f>
        <v>0.64722222222222203</v>
      </c>
    </row>
  </sheetData>
  <mergeCells count="5">
    <mergeCell ref="B2:D2"/>
    <mergeCell ref="E2:I4"/>
    <mergeCell ref="B3:D4"/>
    <mergeCell ref="H5:I6"/>
    <mergeCell ref="B5:F6"/>
  </mergeCells>
  <phoneticPr fontId="3" type="noConversion"/>
  <pageMargins left="0.7" right="0.7" top="0.75" bottom="0.75" header="0.3" footer="0.3"/>
  <pageSetup paperSize="9" scale="67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workbookViewId="0">
      <selection activeCell="C20" sqref="C20"/>
    </sheetView>
  </sheetViews>
  <sheetFormatPr defaultRowHeight="16.5"/>
  <cols>
    <col min="1" max="1" width="9" style="64"/>
    <col min="2" max="2" width="6.125" style="64" customWidth="1"/>
    <col min="3" max="9" width="20.625" style="64" customWidth="1"/>
    <col min="10" max="10" width="9" style="64"/>
    <col min="11" max="13" width="0" style="64" hidden="1" customWidth="1"/>
    <col min="14" max="16384" width="9" style="64"/>
  </cols>
  <sheetData>
    <row r="1" spans="2:12" ht="17.25" thickBot="1"/>
    <row r="2" spans="2:12" ht="51" customHeight="1" thickTop="1" thickBot="1">
      <c r="B2" s="91" t="s">
        <v>89</v>
      </c>
      <c r="C2" s="91"/>
      <c r="D2" s="91"/>
      <c r="E2" s="88" t="s">
        <v>88</v>
      </c>
      <c r="F2" s="88"/>
      <c r="G2" s="88"/>
      <c r="H2" s="88"/>
      <c r="I2" s="88"/>
    </row>
    <row r="3" spans="2:12" ht="33" customHeight="1" thickTop="1" thickBot="1">
      <c r="B3" s="90" t="s">
        <v>87</v>
      </c>
      <c r="C3" s="89"/>
      <c r="D3" s="89"/>
      <c r="E3" s="88"/>
      <c r="F3" s="88"/>
      <c r="G3" s="88"/>
      <c r="H3" s="88"/>
      <c r="I3" s="88"/>
      <c r="K3" s="67"/>
    </row>
    <row r="4" spans="2:12" ht="24.75" customHeight="1" thickTop="1" thickBot="1">
      <c r="B4" s="89"/>
      <c r="C4" s="89"/>
      <c r="D4" s="89"/>
      <c r="E4" s="88"/>
      <c r="F4" s="88"/>
      <c r="G4" s="88"/>
      <c r="H4" s="88"/>
      <c r="I4" s="88"/>
      <c r="K4" s="67"/>
    </row>
    <row r="5" spans="2:12" s="66" customFormat="1" ht="15.75" customHeight="1" thickTop="1">
      <c r="B5" s="87" t="s">
        <v>86</v>
      </c>
      <c r="C5" s="87"/>
      <c r="D5" s="87"/>
      <c r="E5" s="87"/>
      <c r="F5" s="87"/>
      <c r="G5" s="87"/>
      <c r="H5" s="85" t="s">
        <v>85</v>
      </c>
      <c r="I5" s="85"/>
      <c r="J5" s="101"/>
      <c r="K5" s="100"/>
    </row>
    <row r="6" spans="2:12" s="66" customFormat="1" ht="16.5" customHeight="1" thickBot="1">
      <c r="B6" s="117"/>
      <c r="C6" s="117"/>
      <c r="D6" s="117"/>
      <c r="E6" s="117"/>
      <c r="F6" s="117"/>
      <c r="G6" s="117"/>
      <c r="H6" s="82"/>
      <c r="I6" s="82"/>
      <c r="J6" s="101"/>
      <c r="K6" s="100"/>
    </row>
    <row r="7" spans="2:12" s="66" customFormat="1" ht="45" customHeight="1" thickTop="1">
      <c r="B7" s="79" t="s">
        <v>84</v>
      </c>
      <c r="C7" s="99" t="s">
        <v>81</v>
      </c>
      <c r="D7" s="99" t="s">
        <v>73</v>
      </c>
      <c r="E7" s="98" t="s">
        <v>83</v>
      </c>
      <c r="F7" s="98" t="s">
        <v>61</v>
      </c>
      <c r="G7" s="98" t="s">
        <v>82</v>
      </c>
      <c r="H7" s="98" t="s">
        <v>75</v>
      </c>
      <c r="I7" s="97" t="s">
        <v>81</v>
      </c>
      <c r="K7" s="68"/>
    </row>
    <row r="8" spans="2:12" s="66" customFormat="1" ht="30" customHeight="1">
      <c r="B8" s="76">
        <v>1</v>
      </c>
      <c r="C8" s="116">
        <v>0.24374999999999999</v>
      </c>
      <c r="D8" s="115">
        <v>0.24930555555555556</v>
      </c>
      <c r="E8" s="116">
        <v>0.25416666666666665</v>
      </c>
      <c r="F8" s="114">
        <v>0.2638888888888889</v>
      </c>
      <c r="G8" s="115">
        <v>0.27361111111111114</v>
      </c>
      <c r="H8" s="114">
        <v>0.27847222222222223</v>
      </c>
      <c r="I8" s="113">
        <v>0.28680555555555559</v>
      </c>
      <c r="K8" s="68"/>
      <c r="L8" s="70">
        <f>+I8-C8</f>
        <v>4.3055555555555597E-2</v>
      </c>
    </row>
    <row r="9" spans="2:12" s="66" customFormat="1" ht="30" customHeight="1">
      <c r="B9" s="76">
        <v>2</v>
      </c>
      <c r="C9" s="116">
        <v>0.31041666666666667</v>
      </c>
      <c r="D9" s="115">
        <v>0.31597222222222221</v>
      </c>
      <c r="E9" s="116">
        <v>0.3208333333333333</v>
      </c>
      <c r="F9" s="114">
        <v>0.33055555555555555</v>
      </c>
      <c r="G9" s="115">
        <v>0.34027777777777779</v>
      </c>
      <c r="H9" s="114">
        <v>0.34513888888888888</v>
      </c>
      <c r="I9" s="113">
        <v>0.35347222222222224</v>
      </c>
      <c r="K9" s="68">
        <f>+C9-C8</f>
        <v>6.666666666666668E-2</v>
      </c>
      <c r="L9" s="70">
        <f>+I9-C9</f>
        <v>4.3055555555555569E-2</v>
      </c>
    </row>
    <row r="10" spans="2:12" s="66" customFormat="1" ht="30" customHeight="1">
      <c r="B10" s="76">
        <v>3</v>
      </c>
      <c r="C10" s="116">
        <v>0.38194444444444442</v>
      </c>
      <c r="D10" s="115">
        <v>0.38749999999999996</v>
      </c>
      <c r="E10" s="116">
        <v>0.39236111111111105</v>
      </c>
      <c r="F10" s="114">
        <v>0.40208333333333329</v>
      </c>
      <c r="G10" s="115">
        <v>0.41180555555555554</v>
      </c>
      <c r="H10" s="114">
        <v>0.41666666666666663</v>
      </c>
      <c r="I10" s="113">
        <v>0.42499999999999999</v>
      </c>
      <c r="K10" s="68">
        <f>+C10-C9</f>
        <v>7.1527777777777746E-2</v>
      </c>
      <c r="L10" s="70">
        <f>+I10-C10</f>
        <v>4.3055555555555569E-2</v>
      </c>
    </row>
    <row r="11" spans="2:12" s="66" customFormat="1" ht="30" customHeight="1">
      <c r="B11" s="76">
        <v>4</v>
      </c>
      <c r="C11" s="116">
        <v>0.46527777777777773</v>
      </c>
      <c r="D11" s="115">
        <v>0.47083333333333327</v>
      </c>
      <c r="E11" s="116">
        <v>0.47569444444444436</v>
      </c>
      <c r="F11" s="114">
        <v>0.48541666666666661</v>
      </c>
      <c r="G11" s="115">
        <v>0.49513888888888885</v>
      </c>
      <c r="H11" s="114">
        <v>0.49999999999999994</v>
      </c>
      <c r="I11" s="113">
        <v>0.5083333333333333</v>
      </c>
      <c r="K11" s="68">
        <f>+C11-C10</f>
        <v>8.3333333333333315E-2</v>
      </c>
      <c r="L11" s="70">
        <f>+I11-C11</f>
        <v>4.3055555555555569E-2</v>
      </c>
    </row>
    <row r="12" spans="2:12" s="66" customFormat="1" ht="30" customHeight="1">
      <c r="B12" s="76">
        <v>5</v>
      </c>
      <c r="C12" s="114">
        <v>0.54166666666666663</v>
      </c>
      <c r="D12" s="115">
        <v>0.54722222222222217</v>
      </c>
      <c r="E12" s="114">
        <v>0.55208333333333326</v>
      </c>
      <c r="F12" s="114">
        <v>0.56180555555555545</v>
      </c>
      <c r="G12" s="115">
        <v>0.57152777777777763</v>
      </c>
      <c r="H12" s="114">
        <v>0.57638888888888873</v>
      </c>
      <c r="I12" s="113">
        <v>0.58472222222222203</v>
      </c>
      <c r="K12" s="68">
        <f>+C12-C11</f>
        <v>7.6388888888888895E-2</v>
      </c>
      <c r="L12" s="70">
        <f>+I12-C12</f>
        <v>4.3055555555555403E-2</v>
      </c>
    </row>
    <row r="13" spans="2:12" s="66" customFormat="1" ht="30" customHeight="1">
      <c r="B13" s="76">
        <v>6</v>
      </c>
      <c r="C13" s="114">
        <v>0.61805555555555558</v>
      </c>
      <c r="D13" s="115">
        <v>0.62361111111111112</v>
      </c>
      <c r="E13" s="114">
        <v>0.62847222222222221</v>
      </c>
      <c r="F13" s="114">
        <v>0.6381944444444444</v>
      </c>
      <c r="G13" s="115">
        <v>0.64791666666666659</v>
      </c>
      <c r="H13" s="114">
        <v>0.65277777777777768</v>
      </c>
      <c r="I13" s="113">
        <v>0.66111111111111098</v>
      </c>
      <c r="K13" s="68">
        <f>+C13-C12</f>
        <v>7.6388888888888951E-2</v>
      </c>
      <c r="L13" s="70">
        <f>+I13-C13</f>
        <v>4.3055555555555403E-2</v>
      </c>
    </row>
    <row r="14" spans="2:12" s="66" customFormat="1" ht="30" customHeight="1">
      <c r="B14" s="76">
        <v>7</v>
      </c>
      <c r="C14" s="114">
        <v>0.6875</v>
      </c>
      <c r="D14" s="115">
        <v>0.69305555555555554</v>
      </c>
      <c r="E14" s="114">
        <v>0.69791666666666663</v>
      </c>
      <c r="F14" s="114">
        <v>0.70763888888888882</v>
      </c>
      <c r="G14" s="115">
        <v>0.71736111111111101</v>
      </c>
      <c r="H14" s="114">
        <v>0.7222222222222221</v>
      </c>
      <c r="I14" s="113">
        <v>0.7305555555555554</v>
      </c>
      <c r="K14" s="68">
        <f>+C14-C13</f>
        <v>6.944444444444442E-2</v>
      </c>
      <c r="L14" s="70">
        <f>+I14-C14</f>
        <v>4.3055555555555403E-2</v>
      </c>
    </row>
    <row r="15" spans="2:12" s="66" customFormat="1" ht="30" customHeight="1">
      <c r="B15" s="76">
        <v>8</v>
      </c>
      <c r="C15" s="114">
        <v>0.77083333333333337</v>
      </c>
      <c r="D15" s="115">
        <v>0.77638888888888891</v>
      </c>
      <c r="E15" s="114">
        <v>0.78125</v>
      </c>
      <c r="F15" s="114">
        <v>0.79097222222222219</v>
      </c>
      <c r="G15" s="115">
        <v>0.80069444444444438</v>
      </c>
      <c r="H15" s="114">
        <v>0.80555555555555547</v>
      </c>
      <c r="I15" s="113">
        <v>0.81388888888888877</v>
      </c>
      <c r="K15" s="68">
        <f>+C15-C14</f>
        <v>8.333333333333337E-2</v>
      </c>
      <c r="L15" s="70">
        <f>+I15-C15</f>
        <v>4.3055555555555403E-2</v>
      </c>
    </row>
    <row r="16" spans="2:12" s="66" customFormat="1" ht="30" customHeight="1" thickBot="1">
      <c r="B16" s="73">
        <v>9</v>
      </c>
      <c r="C16" s="111">
        <v>0.85763888888888884</v>
      </c>
      <c r="D16" s="112">
        <v>0.86319444444444438</v>
      </c>
      <c r="E16" s="111">
        <v>0.86805555555555547</v>
      </c>
      <c r="F16" s="111">
        <v>0.87777777777777766</v>
      </c>
      <c r="G16" s="112">
        <v>0.88749999999999984</v>
      </c>
      <c r="H16" s="111">
        <v>0.89236111111111094</v>
      </c>
      <c r="I16" s="110">
        <v>0.90069444444444424</v>
      </c>
      <c r="K16" s="68">
        <f>+C16-C15</f>
        <v>8.6805555555555469E-2</v>
      </c>
      <c r="L16" s="70">
        <f>+I16-C16</f>
        <v>4.3055555555555403E-2</v>
      </c>
    </row>
    <row r="17" spans="3:12" ht="17.25" thickTop="1">
      <c r="C17" s="108"/>
      <c r="D17" s="108"/>
      <c r="E17" s="108"/>
      <c r="F17" s="108"/>
      <c r="G17" s="108"/>
      <c r="H17" s="108"/>
      <c r="L17" s="65">
        <f>SUM(L8:L16)</f>
        <v>0.38749999999999929</v>
      </c>
    </row>
    <row r="18" spans="3:12">
      <c r="C18" s="108"/>
      <c r="D18" s="108"/>
      <c r="E18" s="108"/>
      <c r="F18" s="109" t="s">
        <v>80</v>
      </c>
      <c r="G18" s="108"/>
      <c r="H18" s="108"/>
      <c r="L18" s="65">
        <f>SUM(L8:L17)</f>
        <v>0.77499999999999858</v>
      </c>
    </row>
    <row r="20" spans="3:12">
      <c r="L20" s="65">
        <f>+I16-C8</f>
        <v>0.65694444444444422</v>
      </c>
    </row>
  </sheetData>
  <mergeCells count="5">
    <mergeCell ref="B2:D2"/>
    <mergeCell ref="E2:I4"/>
    <mergeCell ref="B3:D4"/>
    <mergeCell ref="B5:G6"/>
    <mergeCell ref="H5:I6"/>
  </mergeCells>
  <phoneticPr fontId="3" type="noConversion"/>
  <pageMargins left="0.7" right="0.7" top="0.75" bottom="0.75" header="0.3" footer="0.3"/>
  <pageSetup paperSize="9" scale="68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70" zoomScaleNormal="70" zoomScaleSheetLayoutView="70" workbookViewId="0">
      <selection activeCell="I13" sqref="I13"/>
    </sheetView>
  </sheetViews>
  <sheetFormatPr defaultRowHeight="31.5"/>
  <cols>
    <col min="1" max="1" width="9" style="118"/>
    <col min="2" max="2" width="6.125" style="118" customWidth="1"/>
    <col min="3" max="18" width="14.625" style="118" customWidth="1"/>
    <col min="19" max="19" width="9" style="120" customWidth="1"/>
    <col min="20" max="21" width="13.625" style="121" hidden="1" customWidth="1"/>
    <col min="22" max="22" width="0" style="120" hidden="1" customWidth="1"/>
    <col min="23" max="24" width="0" style="119" hidden="1" customWidth="1"/>
    <col min="25" max="16384" width="9" style="118"/>
  </cols>
  <sheetData>
    <row r="1" spans="2:23" ht="16.5" customHeight="1" thickBot="1"/>
    <row r="2" spans="2:23" ht="69" customHeight="1" thickTop="1" thickBot="1">
      <c r="B2" s="91" t="s">
        <v>115</v>
      </c>
      <c r="C2" s="91"/>
      <c r="D2" s="91"/>
      <c r="E2" s="91"/>
      <c r="F2" s="148" t="s">
        <v>114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23" ht="36.75" customHeight="1" thickTop="1" thickBot="1">
      <c r="B3" s="150" t="s">
        <v>113</v>
      </c>
      <c r="C3" s="149"/>
      <c r="D3" s="149"/>
      <c r="E3" s="149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2:23" ht="26.25" customHeight="1" thickTop="1" thickBot="1">
      <c r="B4" s="149"/>
      <c r="C4" s="149"/>
      <c r="D4" s="149"/>
      <c r="E4" s="149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2:23" ht="16.5" customHeight="1" thickTop="1">
      <c r="B5" s="147" t="s">
        <v>112</v>
      </c>
      <c r="C5" s="147"/>
      <c r="D5" s="147"/>
      <c r="E5" s="147"/>
      <c r="F5" s="147"/>
      <c r="G5" s="147"/>
      <c r="H5" s="147"/>
      <c r="I5" s="147"/>
      <c r="J5" s="147"/>
      <c r="K5" s="147"/>
      <c r="L5" s="146"/>
      <c r="M5" s="146"/>
      <c r="N5" s="146"/>
      <c r="O5" s="146"/>
      <c r="P5" s="146"/>
      <c r="Q5" s="145" t="s">
        <v>111</v>
      </c>
      <c r="R5" s="145"/>
    </row>
    <row r="6" spans="2:23" ht="16.5" customHeight="1" thickBot="1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3"/>
      <c r="N6" s="143"/>
      <c r="O6" s="143"/>
      <c r="P6" s="143"/>
      <c r="Q6" s="142"/>
      <c r="R6" s="142"/>
    </row>
    <row r="7" spans="2:23" ht="45" customHeight="1" thickTop="1">
      <c r="B7" s="141" t="s">
        <v>110</v>
      </c>
      <c r="C7" s="140" t="s">
        <v>109</v>
      </c>
      <c r="D7" s="139" t="s">
        <v>108</v>
      </c>
      <c r="E7" s="139" t="s">
        <v>107</v>
      </c>
      <c r="F7" s="140" t="s">
        <v>106</v>
      </c>
      <c r="G7" s="139" t="s">
        <v>105</v>
      </c>
      <c r="H7" s="139" t="s">
        <v>104</v>
      </c>
      <c r="I7" s="139" t="s">
        <v>103</v>
      </c>
      <c r="J7" s="139" t="s">
        <v>102</v>
      </c>
      <c r="K7" s="139" t="s">
        <v>101</v>
      </c>
      <c r="L7" s="140" t="s">
        <v>100</v>
      </c>
      <c r="M7" s="139" t="s">
        <v>99</v>
      </c>
      <c r="N7" s="139" t="s">
        <v>98</v>
      </c>
      <c r="O7" s="139" t="s">
        <v>97</v>
      </c>
      <c r="P7" s="139" t="s">
        <v>96</v>
      </c>
      <c r="Q7" s="139" t="s">
        <v>95</v>
      </c>
      <c r="R7" s="138" t="s">
        <v>94</v>
      </c>
      <c r="U7" s="121" t="s">
        <v>93</v>
      </c>
    </row>
    <row r="8" spans="2:23" ht="30" customHeight="1">
      <c r="B8" s="130">
        <v>1</v>
      </c>
      <c r="C8" s="129"/>
      <c r="D8" s="128">
        <v>0.26041666666666669</v>
      </c>
      <c r="E8" s="128">
        <v>0.2673611111111111</v>
      </c>
      <c r="F8" s="128"/>
      <c r="G8" s="128">
        <v>0.27708333333333335</v>
      </c>
      <c r="H8" s="128">
        <v>0.28472222222222221</v>
      </c>
      <c r="I8" s="128"/>
      <c r="J8" s="128">
        <v>0.28888888888888886</v>
      </c>
      <c r="K8" s="128">
        <v>0.29374999999999996</v>
      </c>
      <c r="L8" s="128">
        <v>0.29652777777777772</v>
      </c>
      <c r="M8" s="128">
        <v>0.30138888888888882</v>
      </c>
      <c r="N8" s="128">
        <v>0.30624999999999991</v>
      </c>
      <c r="O8" s="128">
        <v>0.31111111111111101</v>
      </c>
      <c r="P8" s="128">
        <v>0.31736111111111098</v>
      </c>
      <c r="Q8" s="128">
        <v>0.32361111111111096</v>
      </c>
      <c r="R8" s="127"/>
      <c r="T8" s="121">
        <f>+Q8-D8</f>
        <v>6.3194444444444275E-2</v>
      </c>
      <c r="U8" s="121">
        <v>6.3194444444444275E-2</v>
      </c>
    </row>
    <row r="9" spans="2:23" ht="30" customHeight="1">
      <c r="B9" s="130">
        <v>2</v>
      </c>
      <c r="C9" s="129">
        <v>0.27083333333333331</v>
      </c>
      <c r="D9" s="128">
        <v>0.27847222222222218</v>
      </c>
      <c r="E9" s="128">
        <v>0.2854166666666666</v>
      </c>
      <c r="F9" s="128"/>
      <c r="G9" s="128">
        <v>0.29513888888888884</v>
      </c>
      <c r="H9" s="128">
        <v>0.3027777777777777</v>
      </c>
      <c r="I9" s="128"/>
      <c r="J9" s="128">
        <v>0.30694444444444435</v>
      </c>
      <c r="K9" s="128">
        <v>0.31180555555555545</v>
      </c>
      <c r="L9" s="128">
        <v>0.31458333333333321</v>
      </c>
      <c r="M9" s="128">
        <v>0.31944444444444431</v>
      </c>
      <c r="N9" s="128">
        <v>0.3243055555555554</v>
      </c>
      <c r="O9" s="128">
        <v>0.3291666666666665</v>
      </c>
      <c r="P9" s="128">
        <v>0.33541666666666647</v>
      </c>
      <c r="Q9" s="128">
        <v>0.34166666666666645</v>
      </c>
      <c r="R9" s="127"/>
      <c r="T9" s="121">
        <f>+Q9-C9</f>
        <v>7.0833333333333137E-2</v>
      </c>
      <c r="U9" s="121">
        <v>7.0833333333333137E-2</v>
      </c>
      <c r="W9" s="122">
        <f>+D9-D8</f>
        <v>1.8055555555555491E-2</v>
      </c>
    </row>
    <row r="10" spans="2:23" ht="30" customHeight="1">
      <c r="B10" s="130">
        <v>3</v>
      </c>
      <c r="C10" s="129">
        <v>0.2986111111111111</v>
      </c>
      <c r="D10" s="128">
        <v>0.30624999999999997</v>
      </c>
      <c r="E10" s="128">
        <v>0.31319444444444439</v>
      </c>
      <c r="F10" s="128"/>
      <c r="G10" s="128">
        <v>0.32291666666666663</v>
      </c>
      <c r="H10" s="128">
        <v>0.33055555555555549</v>
      </c>
      <c r="I10" s="128"/>
      <c r="J10" s="128">
        <v>0.33472222222222214</v>
      </c>
      <c r="K10" s="128">
        <v>0.33958333333333324</v>
      </c>
      <c r="L10" s="128">
        <v>0.34236111111111101</v>
      </c>
      <c r="M10" s="128">
        <v>0.3472222222222221</v>
      </c>
      <c r="N10" s="128">
        <v>0.35208333333333319</v>
      </c>
      <c r="O10" s="128">
        <v>0.35694444444444429</v>
      </c>
      <c r="P10" s="128">
        <v>0.36319444444444426</v>
      </c>
      <c r="Q10" s="128">
        <v>0.36944444444444424</v>
      </c>
      <c r="R10" s="127"/>
      <c r="T10" s="121">
        <f>+Q10-C10</f>
        <v>7.0833333333333137E-2</v>
      </c>
      <c r="U10" s="121">
        <v>7.0833333333333137E-2</v>
      </c>
      <c r="W10" s="122">
        <f>+D10-D9</f>
        <v>2.777777777777779E-2</v>
      </c>
    </row>
    <row r="11" spans="2:23" ht="30" customHeight="1">
      <c r="B11" s="130">
        <v>4</v>
      </c>
      <c r="C11" s="129">
        <v>0.3298611111111111</v>
      </c>
      <c r="D11" s="128">
        <v>0.33749999999999997</v>
      </c>
      <c r="E11" s="128">
        <v>0.34444444444444439</v>
      </c>
      <c r="F11" s="128" t="s">
        <v>90</v>
      </c>
      <c r="G11" s="128">
        <v>0.35833333333333328</v>
      </c>
      <c r="H11" s="128">
        <v>0.36597222222222214</v>
      </c>
      <c r="I11" s="128"/>
      <c r="J11" s="128">
        <v>0.3701388888888888</v>
      </c>
      <c r="K11" s="128">
        <v>0.37499999999999989</v>
      </c>
      <c r="L11" s="128">
        <v>0.37777777777777766</v>
      </c>
      <c r="M11" s="128">
        <v>0.38263888888888875</v>
      </c>
      <c r="N11" s="128">
        <v>0.38749999999999984</v>
      </c>
      <c r="O11" s="128">
        <v>0.39236111111111094</v>
      </c>
      <c r="P11" s="128">
        <v>0.39861111111111092</v>
      </c>
      <c r="Q11" s="128">
        <v>0.40486111111111089</v>
      </c>
      <c r="R11" s="127"/>
      <c r="T11" s="121">
        <f>+Q11-C11</f>
        <v>7.4999999999999789E-2</v>
      </c>
      <c r="U11" s="121">
        <v>7.4999999999999789E-2</v>
      </c>
      <c r="W11" s="122">
        <f>+D11-D10</f>
        <v>3.125E-2</v>
      </c>
    </row>
    <row r="12" spans="2:23" ht="30" customHeight="1">
      <c r="B12" s="130">
        <v>5</v>
      </c>
      <c r="C12" s="129">
        <v>0.3576388888888889</v>
      </c>
      <c r="D12" s="128">
        <v>0.36527777777777776</v>
      </c>
      <c r="E12" s="128">
        <v>0.37222222222222218</v>
      </c>
      <c r="F12" s="128"/>
      <c r="G12" s="128">
        <v>0.38194444444444442</v>
      </c>
      <c r="H12" s="128">
        <v>0.38958333333333328</v>
      </c>
      <c r="I12" s="128"/>
      <c r="J12" s="128">
        <v>0.39374999999999993</v>
      </c>
      <c r="K12" s="128">
        <v>0.39861111111111103</v>
      </c>
      <c r="L12" s="128">
        <v>0.4013888888888888</v>
      </c>
      <c r="M12" s="128">
        <v>0.40624999999999989</v>
      </c>
      <c r="N12" s="128">
        <v>0.41111111111111098</v>
      </c>
      <c r="O12" s="128">
        <v>0.41597222222222208</v>
      </c>
      <c r="P12" s="128">
        <v>0.42222222222222205</v>
      </c>
      <c r="Q12" s="128">
        <v>0.42847222222222203</v>
      </c>
      <c r="R12" s="127"/>
      <c r="T12" s="121">
        <f>+Q12-C12</f>
        <v>7.0833333333333137E-2</v>
      </c>
      <c r="U12" s="121">
        <v>7.0833333333333137E-2</v>
      </c>
      <c r="W12" s="122">
        <f>+D12-D11</f>
        <v>2.777777777777779E-2</v>
      </c>
    </row>
    <row r="13" spans="2:23" ht="30" customHeight="1">
      <c r="B13" s="137">
        <v>6</v>
      </c>
      <c r="C13" s="129">
        <v>0.39583333333333331</v>
      </c>
      <c r="D13" s="128">
        <v>0.40347222222222218</v>
      </c>
      <c r="E13" s="128">
        <v>0.4104166666666666</v>
      </c>
      <c r="F13" s="128" t="s">
        <v>90</v>
      </c>
      <c r="G13" s="128">
        <v>0.42430555555555549</v>
      </c>
      <c r="H13" s="128">
        <v>0.43194444444444435</v>
      </c>
      <c r="I13" s="128"/>
      <c r="J13" s="128">
        <v>0.43611111111111101</v>
      </c>
      <c r="K13" s="128">
        <v>0.4409722222222221</v>
      </c>
      <c r="L13" s="128">
        <v>0.44374999999999987</v>
      </c>
      <c r="M13" s="128">
        <v>0.44861111111111096</v>
      </c>
      <c r="N13" s="128">
        <v>0.45347222222222205</v>
      </c>
      <c r="O13" s="128">
        <v>0.45833333333333315</v>
      </c>
      <c r="P13" s="128">
        <v>0.46458333333333313</v>
      </c>
      <c r="Q13" s="128">
        <v>0.4708333333333331</v>
      </c>
      <c r="R13" s="127"/>
      <c r="T13" s="121">
        <f>+Q13-C13</f>
        <v>7.4999999999999789E-2</v>
      </c>
      <c r="U13" s="121" t="s">
        <v>91</v>
      </c>
      <c r="W13" s="122">
        <f>+D13-D12</f>
        <v>3.819444444444442E-2</v>
      </c>
    </row>
    <row r="14" spans="2:23" ht="30" customHeight="1">
      <c r="B14" s="136"/>
      <c r="C14" s="135">
        <v>0.39583333333333331</v>
      </c>
      <c r="D14" s="134">
        <v>0.40347222222222218</v>
      </c>
      <c r="E14" s="134">
        <v>0.4104166666666666</v>
      </c>
      <c r="F14" s="134" t="s">
        <v>90</v>
      </c>
      <c r="G14" s="134">
        <v>0.42430555555555549</v>
      </c>
      <c r="H14" s="134">
        <v>0.43194444444444435</v>
      </c>
      <c r="I14" s="134">
        <v>0.43958333333333321</v>
      </c>
      <c r="J14" s="134">
        <v>0.44236111111111098</v>
      </c>
      <c r="K14" s="134">
        <v>0.44722222222222208</v>
      </c>
      <c r="L14" s="134">
        <v>0.44999999999999984</v>
      </c>
      <c r="M14" s="134">
        <v>0.45486111111111094</v>
      </c>
      <c r="N14" s="134">
        <v>0.45972222222222203</v>
      </c>
      <c r="O14" s="134">
        <v>0.46458333333333313</v>
      </c>
      <c r="P14" s="134">
        <v>0.4708333333333331</v>
      </c>
      <c r="Q14" s="134">
        <v>0.47708333333333308</v>
      </c>
      <c r="R14" s="133" t="s">
        <v>92</v>
      </c>
      <c r="T14" s="121" t="s">
        <v>91</v>
      </c>
      <c r="U14" s="121">
        <v>8.1249999999999767E-2</v>
      </c>
      <c r="W14" s="122" t="s">
        <v>91</v>
      </c>
    </row>
    <row r="15" spans="2:23" ht="30" customHeight="1">
      <c r="B15" s="137">
        <v>7</v>
      </c>
      <c r="C15" s="131">
        <v>0.43055555555555558</v>
      </c>
      <c r="D15" s="128">
        <v>0.43819444444444444</v>
      </c>
      <c r="E15" s="128">
        <v>0.44513888888888886</v>
      </c>
      <c r="F15" s="128"/>
      <c r="G15" s="128">
        <v>0.4548611111111111</v>
      </c>
      <c r="H15" s="128">
        <v>0.46249999999999997</v>
      </c>
      <c r="I15" s="128"/>
      <c r="J15" s="128">
        <v>0.46666666666666662</v>
      </c>
      <c r="K15" s="128">
        <v>0.47152777777777771</v>
      </c>
      <c r="L15" s="128">
        <v>0.47430555555555548</v>
      </c>
      <c r="M15" s="128">
        <v>0.47916666666666657</v>
      </c>
      <c r="N15" s="128">
        <v>0.48402777777777767</v>
      </c>
      <c r="O15" s="128">
        <v>0.48888888888888876</v>
      </c>
      <c r="P15" s="128">
        <v>0.49513888888888874</v>
      </c>
      <c r="Q15" s="128">
        <v>0.50138888888888877</v>
      </c>
      <c r="R15" s="127"/>
      <c r="T15" s="121">
        <f>+Q15-C15</f>
        <v>7.0833333333333193E-2</v>
      </c>
      <c r="U15" s="121" t="s">
        <v>91</v>
      </c>
      <c r="W15" s="122">
        <f>+D15-D14</f>
        <v>3.4722222222222265E-2</v>
      </c>
    </row>
    <row r="16" spans="2:23" ht="30" customHeight="1">
      <c r="B16" s="136"/>
      <c r="C16" s="135">
        <v>0.43055555555555558</v>
      </c>
      <c r="D16" s="134">
        <v>0.43819444444444444</v>
      </c>
      <c r="E16" s="134">
        <v>0.44513888888888886</v>
      </c>
      <c r="F16" s="134"/>
      <c r="G16" s="134">
        <v>0.4548611111111111</v>
      </c>
      <c r="H16" s="134">
        <v>0.46249999999999997</v>
      </c>
      <c r="I16" s="134">
        <v>0.47013888888888883</v>
      </c>
      <c r="J16" s="134">
        <v>0.4729166666666666</v>
      </c>
      <c r="K16" s="134">
        <v>0.47777777777777769</v>
      </c>
      <c r="L16" s="134">
        <v>0.48055555555555546</v>
      </c>
      <c r="M16" s="134">
        <v>0.48541666666666655</v>
      </c>
      <c r="N16" s="134">
        <v>0.49027777777777765</v>
      </c>
      <c r="O16" s="134">
        <v>0.49513888888888874</v>
      </c>
      <c r="P16" s="134">
        <v>0.50138888888888877</v>
      </c>
      <c r="Q16" s="134">
        <v>0.50763888888888875</v>
      </c>
      <c r="R16" s="133" t="s">
        <v>92</v>
      </c>
      <c r="T16" s="121" t="s">
        <v>91</v>
      </c>
      <c r="U16" s="121">
        <v>7.7083333333333171E-2</v>
      </c>
      <c r="W16" s="122" t="s">
        <v>91</v>
      </c>
    </row>
    <row r="17" spans="2:23" ht="30" customHeight="1">
      <c r="B17" s="137">
        <v>8</v>
      </c>
      <c r="C17" s="129">
        <v>0.4548611111111111</v>
      </c>
      <c r="D17" s="128">
        <v>0.46249999999999997</v>
      </c>
      <c r="E17" s="128">
        <v>0.46944444444444439</v>
      </c>
      <c r="F17" s="128"/>
      <c r="G17" s="128">
        <v>0.47916666666666663</v>
      </c>
      <c r="H17" s="128">
        <v>0.48680555555555549</v>
      </c>
      <c r="I17" s="128"/>
      <c r="J17" s="128">
        <v>0.49097222222222214</v>
      </c>
      <c r="K17" s="128">
        <v>0.49583333333333324</v>
      </c>
      <c r="L17" s="128">
        <v>0.49861111111111101</v>
      </c>
      <c r="M17" s="128">
        <v>0.5034722222222221</v>
      </c>
      <c r="N17" s="128">
        <v>0.50833333333333319</v>
      </c>
      <c r="O17" s="128">
        <v>0.51319444444444429</v>
      </c>
      <c r="P17" s="128">
        <v>0.51944444444444426</v>
      </c>
      <c r="Q17" s="128">
        <v>0.52569444444444424</v>
      </c>
      <c r="R17" s="127"/>
      <c r="T17" s="121">
        <f>+Q17-C17</f>
        <v>7.0833333333333137E-2</v>
      </c>
      <c r="U17" s="121" t="s">
        <v>91</v>
      </c>
      <c r="W17" s="122">
        <f>+D17-D16</f>
        <v>2.4305555555555525E-2</v>
      </c>
    </row>
    <row r="18" spans="2:23" ht="30" customHeight="1">
      <c r="B18" s="136"/>
      <c r="C18" s="135">
        <v>0.4548611111111111</v>
      </c>
      <c r="D18" s="134">
        <v>0.46249999999999997</v>
      </c>
      <c r="E18" s="134">
        <v>0.46944444444444439</v>
      </c>
      <c r="F18" s="134"/>
      <c r="G18" s="134">
        <v>0.47916666666666663</v>
      </c>
      <c r="H18" s="134">
        <v>0.48680555555555549</v>
      </c>
      <c r="I18" s="134">
        <v>0.49444444444444435</v>
      </c>
      <c r="J18" s="134">
        <v>0.49722222222222212</v>
      </c>
      <c r="K18" s="134">
        <v>0.50208333333333321</v>
      </c>
      <c r="L18" s="134">
        <v>0.50486111111111098</v>
      </c>
      <c r="M18" s="134">
        <v>0.50972222222222208</v>
      </c>
      <c r="N18" s="134">
        <v>0.51458333333333317</v>
      </c>
      <c r="O18" s="134">
        <v>0.51944444444444426</v>
      </c>
      <c r="P18" s="134">
        <v>0.52569444444444424</v>
      </c>
      <c r="Q18" s="134">
        <v>0.53194444444444422</v>
      </c>
      <c r="R18" s="133" t="s">
        <v>92</v>
      </c>
      <c r="T18" s="121" t="s">
        <v>91</v>
      </c>
      <c r="U18" s="121">
        <v>7.7083333333333115E-2</v>
      </c>
      <c r="W18" s="122" t="s">
        <v>91</v>
      </c>
    </row>
    <row r="19" spans="2:23" ht="30" customHeight="1">
      <c r="B19" s="137">
        <v>9</v>
      </c>
      <c r="C19" s="129">
        <v>0.49305555555555558</v>
      </c>
      <c r="D19" s="128">
        <v>0.50069444444444444</v>
      </c>
      <c r="E19" s="128">
        <v>0.50763888888888886</v>
      </c>
      <c r="F19" s="128"/>
      <c r="G19" s="128">
        <v>0.51736111111111105</v>
      </c>
      <c r="H19" s="128">
        <v>0.52499999999999991</v>
      </c>
      <c r="I19" s="128"/>
      <c r="J19" s="128">
        <v>0.52916666666666656</v>
      </c>
      <c r="K19" s="128">
        <v>0.53402777777777766</v>
      </c>
      <c r="L19" s="128">
        <v>0.53680555555555542</v>
      </c>
      <c r="M19" s="128">
        <v>0.54166666666666652</v>
      </c>
      <c r="N19" s="128">
        <v>0.54652777777777761</v>
      </c>
      <c r="O19" s="128">
        <v>0.55138888888888871</v>
      </c>
      <c r="P19" s="128">
        <v>0.55763888888888868</v>
      </c>
      <c r="Q19" s="128">
        <v>0.56388888888888866</v>
      </c>
      <c r="R19" s="127"/>
      <c r="T19" s="121">
        <f>+Q19-C19</f>
        <v>7.0833333333333082E-2</v>
      </c>
      <c r="U19" s="121" t="s">
        <v>91</v>
      </c>
      <c r="W19" s="122">
        <f>+D19-D18</f>
        <v>3.8194444444444475E-2</v>
      </c>
    </row>
    <row r="20" spans="2:23" ht="30" customHeight="1">
      <c r="B20" s="136"/>
      <c r="C20" s="135">
        <v>0.49305555555555558</v>
      </c>
      <c r="D20" s="134">
        <v>0.50069444444444444</v>
      </c>
      <c r="E20" s="134">
        <v>0.50763888888888886</v>
      </c>
      <c r="F20" s="134"/>
      <c r="G20" s="134">
        <v>0.51736111111111105</v>
      </c>
      <c r="H20" s="134">
        <v>0.52499999999999991</v>
      </c>
      <c r="I20" s="134">
        <v>0.53263888888888877</v>
      </c>
      <c r="J20" s="134">
        <v>0.53541666666666654</v>
      </c>
      <c r="K20" s="134">
        <v>0.54027777777777763</v>
      </c>
      <c r="L20" s="134">
        <v>0.5430555555555554</v>
      </c>
      <c r="M20" s="134">
        <v>0.5479166666666665</v>
      </c>
      <c r="N20" s="134">
        <v>0.55277777777777759</v>
      </c>
      <c r="O20" s="134">
        <v>0.55763888888888868</v>
      </c>
      <c r="P20" s="134">
        <v>0.56388888888888866</v>
      </c>
      <c r="Q20" s="134">
        <v>0.57013888888888864</v>
      </c>
      <c r="R20" s="133" t="s">
        <v>92</v>
      </c>
      <c r="T20" s="121" t="s">
        <v>91</v>
      </c>
      <c r="U20" s="121">
        <v>7.7083333333333059E-2</v>
      </c>
      <c r="W20" s="122" t="s">
        <v>91</v>
      </c>
    </row>
    <row r="21" spans="2:23" ht="30" customHeight="1">
      <c r="B21" s="137">
        <v>10</v>
      </c>
      <c r="C21" s="129">
        <v>0.52777777777777779</v>
      </c>
      <c r="D21" s="128">
        <v>0.53541666666666665</v>
      </c>
      <c r="E21" s="128">
        <v>0.54236111111111107</v>
      </c>
      <c r="F21" s="128"/>
      <c r="G21" s="128">
        <v>0.55208333333333326</v>
      </c>
      <c r="H21" s="128">
        <v>0.55972222222222212</v>
      </c>
      <c r="I21" s="128"/>
      <c r="J21" s="128">
        <v>0.56388888888888877</v>
      </c>
      <c r="K21" s="128">
        <v>0.56874999999999987</v>
      </c>
      <c r="L21" s="128">
        <v>0.57152777777777763</v>
      </c>
      <c r="M21" s="128">
        <v>0.57638888888888873</v>
      </c>
      <c r="N21" s="128">
        <v>0.58124999999999982</v>
      </c>
      <c r="O21" s="128">
        <v>0.58611111111111092</v>
      </c>
      <c r="P21" s="128">
        <v>0.59236111111111089</v>
      </c>
      <c r="Q21" s="128">
        <v>0.59861111111111087</v>
      </c>
      <c r="R21" s="127"/>
      <c r="T21" s="121">
        <f>+Q21-C21</f>
        <v>7.0833333333333082E-2</v>
      </c>
      <c r="U21" s="121" t="s">
        <v>91</v>
      </c>
      <c r="W21" s="122">
        <f>+D21-D20</f>
        <v>3.472222222222221E-2</v>
      </c>
    </row>
    <row r="22" spans="2:23" ht="30" customHeight="1">
      <c r="B22" s="136"/>
      <c r="C22" s="135">
        <v>0.52777777777777779</v>
      </c>
      <c r="D22" s="134">
        <v>0.53541666666666665</v>
      </c>
      <c r="E22" s="134">
        <v>0.54236111111111107</v>
      </c>
      <c r="F22" s="134"/>
      <c r="G22" s="134">
        <v>0.55208333333333326</v>
      </c>
      <c r="H22" s="134">
        <v>0.55972222222222212</v>
      </c>
      <c r="I22" s="134">
        <v>0.56736111111111098</v>
      </c>
      <c r="J22" s="134">
        <v>0.57013888888888875</v>
      </c>
      <c r="K22" s="134">
        <v>0.57499999999999984</v>
      </c>
      <c r="L22" s="134">
        <v>0.57777777777777761</v>
      </c>
      <c r="M22" s="134">
        <v>0.58263888888888871</v>
      </c>
      <c r="N22" s="134">
        <v>0.5874999999999998</v>
      </c>
      <c r="O22" s="134">
        <v>0.59236111111111089</v>
      </c>
      <c r="P22" s="134">
        <v>0.59861111111111087</v>
      </c>
      <c r="Q22" s="134">
        <v>0.60486111111111085</v>
      </c>
      <c r="R22" s="133" t="s">
        <v>92</v>
      </c>
      <c r="T22" s="121" t="s">
        <v>91</v>
      </c>
      <c r="U22" s="121">
        <v>7.7083333333333059E-2</v>
      </c>
      <c r="W22" s="122" t="s">
        <v>91</v>
      </c>
    </row>
    <row r="23" spans="2:23" ht="30" customHeight="1">
      <c r="B23" s="137">
        <v>11</v>
      </c>
      <c r="C23" s="129">
        <v>0.56597222222222221</v>
      </c>
      <c r="D23" s="128">
        <v>0.57361111111111107</v>
      </c>
      <c r="E23" s="128">
        <v>0.58055555555555549</v>
      </c>
      <c r="F23" s="128"/>
      <c r="G23" s="128">
        <v>0.59027777777777768</v>
      </c>
      <c r="H23" s="128">
        <v>0.59791666666666654</v>
      </c>
      <c r="I23" s="128"/>
      <c r="J23" s="128">
        <v>0.60208333333333319</v>
      </c>
      <c r="K23" s="128">
        <v>0.60694444444444429</v>
      </c>
      <c r="L23" s="128">
        <v>0.60972222222222205</v>
      </c>
      <c r="M23" s="128">
        <v>0.61458333333333315</v>
      </c>
      <c r="N23" s="128">
        <v>0.61944444444444424</v>
      </c>
      <c r="O23" s="128">
        <v>0.62430555555555534</v>
      </c>
      <c r="P23" s="128">
        <v>0.63055555555555531</v>
      </c>
      <c r="Q23" s="128">
        <v>0.63680555555555529</v>
      </c>
      <c r="R23" s="127"/>
      <c r="T23" s="121">
        <f>+Q23-C23</f>
        <v>7.0833333333333082E-2</v>
      </c>
      <c r="U23" s="121" t="s">
        <v>91</v>
      </c>
      <c r="W23" s="122">
        <f>+D23-D22</f>
        <v>3.819444444444442E-2</v>
      </c>
    </row>
    <row r="24" spans="2:23" ht="30" customHeight="1">
      <c r="B24" s="136"/>
      <c r="C24" s="135">
        <v>0.56597222222222221</v>
      </c>
      <c r="D24" s="134">
        <v>0.57361111111111107</v>
      </c>
      <c r="E24" s="134">
        <v>0.58055555555555549</v>
      </c>
      <c r="F24" s="134"/>
      <c r="G24" s="134">
        <v>0.59027777777777768</v>
      </c>
      <c r="H24" s="134">
        <v>0.59791666666666654</v>
      </c>
      <c r="I24" s="134">
        <v>0.6055555555555554</v>
      </c>
      <c r="J24" s="134">
        <v>0.60833333333333317</v>
      </c>
      <c r="K24" s="134">
        <v>0.61319444444444426</v>
      </c>
      <c r="L24" s="134">
        <v>0.61597222222222203</v>
      </c>
      <c r="M24" s="134">
        <v>0.62083333333333313</v>
      </c>
      <c r="N24" s="134">
        <v>0.62569444444444422</v>
      </c>
      <c r="O24" s="134">
        <v>0.63055555555555531</v>
      </c>
      <c r="P24" s="134">
        <v>0.63680555555555529</v>
      </c>
      <c r="Q24" s="134">
        <v>0.64305555555555527</v>
      </c>
      <c r="R24" s="133" t="s">
        <v>92</v>
      </c>
      <c r="T24" s="121" t="s">
        <v>91</v>
      </c>
      <c r="U24" s="121">
        <v>7.7083333333333059E-2</v>
      </c>
      <c r="W24" s="122" t="s">
        <v>91</v>
      </c>
    </row>
    <row r="25" spans="2:23" ht="30" customHeight="1">
      <c r="B25" s="137">
        <v>12</v>
      </c>
      <c r="C25" s="129">
        <v>0.60416666666666663</v>
      </c>
      <c r="D25" s="128">
        <v>0.61180555555555549</v>
      </c>
      <c r="E25" s="128">
        <v>0.61874999999999991</v>
      </c>
      <c r="F25" s="128" t="s">
        <v>90</v>
      </c>
      <c r="G25" s="128">
        <v>0.63263888888888875</v>
      </c>
      <c r="H25" s="128">
        <v>0.64027777777777761</v>
      </c>
      <c r="I25" s="128"/>
      <c r="J25" s="128">
        <v>0.64444444444444426</v>
      </c>
      <c r="K25" s="128">
        <v>0.64930555555555536</v>
      </c>
      <c r="L25" s="128">
        <v>0.65208333333333313</v>
      </c>
      <c r="M25" s="128">
        <v>0.65694444444444422</v>
      </c>
      <c r="N25" s="128">
        <v>0.66180555555555531</v>
      </c>
      <c r="O25" s="128">
        <v>0.66666666666666641</v>
      </c>
      <c r="P25" s="128">
        <v>0.67291666666666639</v>
      </c>
      <c r="Q25" s="128">
        <v>0.67916666666666636</v>
      </c>
      <c r="R25" s="127"/>
      <c r="T25" s="121">
        <f>+Q25-C25</f>
        <v>7.4999999999999734E-2</v>
      </c>
      <c r="U25" s="121" t="s">
        <v>91</v>
      </c>
      <c r="W25" s="122">
        <f>+D25-D24</f>
        <v>3.819444444444442E-2</v>
      </c>
    </row>
    <row r="26" spans="2:23" ht="30" customHeight="1">
      <c r="B26" s="136"/>
      <c r="C26" s="135">
        <v>0.60416666666666663</v>
      </c>
      <c r="D26" s="134">
        <v>0.61180555555555549</v>
      </c>
      <c r="E26" s="134">
        <v>0.61874999999999991</v>
      </c>
      <c r="F26" s="134" t="s">
        <v>90</v>
      </c>
      <c r="G26" s="134">
        <v>0.63263888888888875</v>
      </c>
      <c r="H26" s="134">
        <v>0.64027777777777761</v>
      </c>
      <c r="I26" s="134">
        <v>0.64791666666666647</v>
      </c>
      <c r="J26" s="134">
        <v>0.65069444444444424</v>
      </c>
      <c r="K26" s="134">
        <v>0.65555555555555534</v>
      </c>
      <c r="L26" s="134">
        <v>0.6583333333333331</v>
      </c>
      <c r="M26" s="134">
        <v>0.6631944444444442</v>
      </c>
      <c r="N26" s="134">
        <v>0.66805555555555529</v>
      </c>
      <c r="O26" s="134">
        <v>0.67291666666666639</v>
      </c>
      <c r="P26" s="134">
        <v>0.67916666666666636</v>
      </c>
      <c r="Q26" s="134">
        <v>0.68541666666666634</v>
      </c>
      <c r="R26" s="133" t="s">
        <v>92</v>
      </c>
      <c r="T26" s="121" t="s">
        <v>91</v>
      </c>
      <c r="U26" s="121">
        <v>8.1249999999999711E-2</v>
      </c>
      <c r="W26" s="122" t="s">
        <v>91</v>
      </c>
    </row>
    <row r="27" spans="2:23" ht="30" customHeight="1">
      <c r="B27" s="137">
        <v>13</v>
      </c>
      <c r="C27" s="131">
        <v>0.63541666666666663</v>
      </c>
      <c r="D27" s="128">
        <v>0.64305555555555549</v>
      </c>
      <c r="E27" s="128">
        <v>0.64999999999999991</v>
      </c>
      <c r="F27" s="128"/>
      <c r="G27" s="128">
        <v>0.6597222222222221</v>
      </c>
      <c r="H27" s="128">
        <v>0.66736111111111096</v>
      </c>
      <c r="I27" s="128"/>
      <c r="J27" s="128">
        <v>0.67152777777777761</v>
      </c>
      <c r="K27" s="128">
        <v>0.67638888888888871</v>
      </c>
      <c r="L27" s="128">
        <v>0.67916666666666647</v>
      </c>
      <c r="M27" s="128">
        <v>0.68402777777777757</v>
      </c>
      <c r="N27" s="128">
        <v>0.68888888888888866</v>
      </c>
      <c r="O27" s="128">
        <v>0.69374999999999976</v>
      </c>
      <c r="P27" s="128">
        <v>0.69999999999999973</v>
      </c>
      <c r="Q27" s="128">
        <v>0.70624999999999971</v>
      </c>
      <c r="R27" s="127"/>
      <c r="T27" s="121">
        <f>+Q27-C27</f>
        <v>7.0833333333333082E-2</v>
      </c>
      <c r="U27" s="121" t="s">
        <v>91</v>
      </c>
      <c r="W27" s="122">
        <f>+D27-D26</f>
        <v>3.125E-2</v>
      </c>
    </row>
    <row r="28" spans="2:23" ht="30" customHeight="1">
      <c r="B28" s="136"/>
      <c r="C28" s="135">
        <v>0.63541666666666663</v>
      </c>
      <c r="D28" s="134">
        <v>0.64305555555555549</v>
      </c>
      <c r="E28" s="134">
        <v>0.64999999999999991</v>
      </c>
      <c r="F28" s="134"/>
      <c r="G28" s="134">
        <v>0.6597222222222221</v>
      </c>
      <c r="H28" s="134">
        <v>0.66736111111111096</v>
      </c>
      <c r="I28" s="134">
        <v>0.67499999999999982</v>
      </c>
      <c r="J28" s="134">
        <v>0.67777777777777759</v>
      </c>
      <c r="K28" s="134">
        <v>0.68263888888888868</v>
      </c>
      <c r="L28" s="134">
        <v>0.68541666666666645</v>
      </c>
      <c r="M28" s="134">
        <v>0.69027777777777755</v>
      </c>
      <c r="N28" s="134">
        <v>0.69513888888888864</v>
      </c>
      <c r="O28" s="134">
        <v>0.69999999999999973</v>
      </c>
      <c r="P28" s="134">
        <v>0.70624999999999971</v>
      </c>
      <c r="Q28" s="134">
        <v>0.71249999999999969</v>
      </c>
      <c r="R28" s="133" t="s">
        <v>92</v>
      </c>
      <c r="T28" s="121" t="s">
        <v>91</v>
      </c>
      <c r="U28" s="121">
        <v>7.7083333333333059E-2</v>
      </c>
      <c r="W28" s="122" t="s">
        <v>91</v>
      </c>
    </row>
    <row r="29" spans="2:23" ht="30" customHeight="1">
      <c r="B29" s="137">
        <v>14</v>
      </c>
      <c r="C29" s="131">
        <v>0.66666666666666663</v>
      </c>
      <c r="D29" s="128">
        <v>0.67430555555555549</v>
      </c>
      <c r="E29" s="128">
        <v>0.68124999999999991</v>
      </c>
      <c r="F29" s="128" t="s">
        <v>90</v>
      </c>
      <c r="G29" s="128">
        <v>0.69513888888888875</v>
      </c>
      <c r="H29" s="128">
        <v>0.70277777777777761</v>
      </c>
      <c r="I29" s="128"/>
      <c r="J29" s="128">
        <v>0.70694444444444426</v>
      </c>
      <c r="K29" s="128">
        <v>0.71180555555555536</v>
      </c>
      <c r="L29" s="128">
        <v>0.71458333333333313</v>
      </c>
      <c r="M29" s="128">
        <v>0.71944444444444422</v>
      </c>
      <c r="N29" s="128">
        <v>0.72430555555555531</v>
      </c>
      <c r="O29" s="128">
        <v>0.72916666666666641</v>
      </c>
      <c r="P29" s="128">
        <v>0.73541666666666639</v>
      </c>
      <c r="Q29" s="128">
        <v>0.74166666666666636</v>
      </c>
      <c r="R29" s="127"/>
      <c r="T29" s="121">
        <f>+Q29-C29</f>
        <v>7.4999999999999734E-2</v>
      </c>
      <c r="U29" s="121" t="s">
        <v>91</v>
      </c>
      <c r="W29" s="122">
        <f>+D29-D28</f>
        <v>3.125E-2</v>
      </c>
    </row>
    <row r="30" spans="2:23" ht="30" customHeight="1">
      <c r="B30" s="136"/>
      <c r="C30" s="135">
        <v>0.66666666666666663</v>
      </c>
      <c r="D30" s="134">
        <v>0.67430555555555549</v>
      </c>
      <c r="E30" s="134">
        <v>0.68124999999999991</v>
      </c>
      <c r="F30" s="134" t="s">
        <v>90</v>
      </c>
      <c r="G30" s="134">
        <v>0.69513888888888875</v>
      </c>
      <c r="H30" s="134">
        <v>0.70277777777777761</v>
      </c>
      <c r="I30" s="134">
        <v>0.71041666666666647</v>
      </c>
      <c r="J30" s="134">
        <v>0.71319444444444424</v>
      </c>
      <c r="K30" s="134">
        <v>0.71805555555555534</v>
      </c>
      <c r="L30" s="134">
        <v>0.7208333333333331</v>
      </c>
      <c r="M30" s="134">
        <v>0.7256944444444442</v>
      </c>
      <c r="N30" s="134">
        <v>0.73055555555555529</v>
      </c>
      <c r="O30" s="134">
        <v>0.73541666666666639</v>
      </c>
      <c r="P30" s="134">
        <v>0.74166666666666636</v>
      </c>
      <c r="Q30" s="134">
        <v>0.74791666666666634</v>
      </c>
      <c r="R30" s="133" t="s">
        <v>92</v>
      </c>
      <c r="T30" s="121" t="s">
        <v>91</v>
      </c>
      <c r="U30" s="121">
        <v>8.1249999999999711E-2</v>
      </c>
      <c r="W30" s="122" t="s">
        <v>91</v>
      </c>
    </row>
    <row r="31" spans="2:23" ht="30" customHeight="1">
      <c r="B31" s="137">
        <v>15</v>
      </c>
      <c r="C31" s="129">
        <v>0.69444444444444453</v>
      </c>
      <c r="D31" s="128">
        <v>0.70208333333333339</v>
      </c>
      <c r="E31" s="128">
        <v>0.70902777777777781</v>
      </c>
      <c r="F31" s="128"/>
      <c r="G31" s="128">
        <v>0.71875</v>
      </c>
      <c r="H31" s="128">
        <v>0.72638888888888886</v>
      </c>
      <c r="I31" s="128"/>
      <c r="J31" s="128">
        <v>0.73055555555555551</v>
      </c>
      <c r="K31" s="128">
        <v>0.73541666666666661</v>
      </c>
      <c r="L31" s="128">
        <v>0.73819444444444438</v>
      </c>
      <c r="M31" s="128">
        <v>0.74305555555555547</v>
      </c>
      <c r="N31" s="128">
        <v>0.74791666666666656</v>
      </c>
      <c r="O31" s="128">
        <v>0.75277777777777766</v>
      </c>
      <c r="P31" s="128">
        <v>0.75902777777777763</v>
      </c>
      <c r="Q31" s="128">
        <v>0.76527777777777761</v>
      </c>
      <c r="R31" s="127"/>
      <c r="T31" s="121">
        <f>+Q31-C31</f>
        <v>7.0833333333333082E-2</v>
      </c>
      <c r="U31" s="121" t="s">
        <v>91</v>
      </c>
      <c r="W31" s="122">
        <f>+D31-D30</f>
        <v>2.7777777777777901E-2</v>
      </c>
    </row>
    <row r="32" spans="2:23" ht="30" customHeight="1">
      <c r="B32" s="136"/>
      <c r="C32" s="135">
        <v>0.69444444444444453</v>
      </c>
      <c r="D32" s="134">
        <v>0.70208333333333339</v>
      </c>
      <c r="E32" s="134">
        <v>0.70902777777777781</v>
      </c>
      <c r="F32" s="134"/>
      <c r="G32" s="134">
        <v>0.71875</v>
      </c>
      <c r="H32" s="134">
        <v>0.72638888888888886</v>
      </c>
      <c r="I32" s="134">
        <v>0.73402777777777772</v>
      </c>
      <c r="J32" s="134">
        <v>0.73680555555555549</v>
      </c>
      <c r="K32" s="134">
        <v>0.74166666666666659</v>
      </c>
      <c r="L32" s="134">
        <v>0.74444444444444435</v>
      </c>
      <c r="M32" s="134">
        <v>0.74930555555555545</v>
      </c>
      <c r="N32" s="134">
        <v>0.75416666666666654</v>
      </c>
      <c r="O32" s="134">
        <v>0.75902777777777763</v>
      </c>
      <c r="P32" s="134">
        <v>0.76527777777777761</v>
      </c>
      <c r="Q32" s="134">
        <v>0.77152777777777759</v>
      </c>
      <c r="R32" s="133" t="s">
        <v>92</v>
      </c>
      <c r="T32" s="121" t="s">
        <v>91</v>
      </c>
      <c r="U32" s="121">
        <v>7.7083333333333059E-2</v>
      </c>
      <c r="W32" s="122" t="s">
        <v>91</v>
      </c>
    </row>
    <row r="33" spans="2:23" ht="30" customHeight="1">
      <c r="B33" s="130">
        <v>16</v>
      </c>
      <c r="C33" s="129">
        <v>0.72916666666666663</v>
      </c>
      <c r="D33" s="128">
        <v>0.73680555555555549</v>
      </c>
      <c r="E33" s="128">
        <v>0.74374999999999991</v>
      </c>
      <c r="F33" s="128" t="s">
        <v>90</v>
      </c>
      <c r="G33" s="128">
        <v>0.75763888888888875</v>
      </c>
      <c r="H33" s="128">
        <v>0.76527777777777761</v>
      </c>
      <c r="I33" s="128"/>
      <c r="J33" s="128">
        <v>0.76944444444444426</v>
      </c>
      <c r="K33" s="128">
        <v>0.77430555555555536</v>
      </c>
      <c r="L33" s="128">
        <v>0.77708333333333313</v>
      </c>
      <c r="M33" s="128">
        <v>0.78194444444444422</v>
      </c>
      <c r="N33" s="128">
        <v>0.78680555555555531</v>
      </c>
      <c r="O33" s="128">
        <v>0.79166666666666641</v>
      </c>
      <c r="P33" s="128">
        <v>0.79791666666666639</v>
      </c>
      <c r="Q33" s="128">
        <v>0.80416666666666636</v>
      </c>
      <c r="R33" s="132"/>
      <c r="T33" s="121">
        <f>+Q33-C33</f>
        <v>7.4999999999999734E-2</v>
      </c>
      <c r="U33" s="121">
        <v>7.4999999999999734E-2</v>
      </c>
      <c r="W33" s="122">
        <f>+D33-D32</f>
        <v>3.4722222222222099E-2</v>
      </c>
    </row>
    <row r="34" spans="2:23" ht="30" customHeight="1">
      <c r="B34" s="130">
        <v>17</v>
      </c>
      <c r="C34" s="131">
        <v>0.76388888888888884</v>
      </c>
      <c r="D34" s="128">
        <v>0.7715277777777777</v>
      </c>
      <c r="E34" s="128">
        <v>0.77847222222222212</v>
      </c>
      <c r="F34" s="128"/>
      <c r="G34" s="128">
        <v>0.78819444444444431</v>
      </c>
      <c r="H34" s="128">
        <v>0.79583333333333317</v>
      </c>
      <c r="I34" s="128"/>
      <c r="J34" s="128">
        <v>0.79999999999999982</v>
      </c>
      <c r="K34" s="128">
        <v>0.80486111111111092</v>
      </c>
      <c r="L34" s="128">
        <v>0.80763888888888868</v>
      </c>
      <c r="M34" s="128">
        <v>0.81249999999999978</v>
      </c>
      <c r="N34" s="128">
        <v>0.81736111111111087</v>
      </c>
      <c r="O34" s="128">
        <v>0.82222222222222197</v>
      </c>
      <c r="P34" s="128">
        <v>0.82847222222222194</v>
      </c>
      <c r="Q34" s="128">
        <v>0.83472222222222192</v>
      </c>
      <c r="R34" s="127"/>
      <c r="T34" s="121">
        <f>+Q34-C34</f>
        <v>7.0833333333333082E-2</v>
      </c>
      <c r="U34" s="121">
        <v>7.0833333333333082E-2</v>
      </c>
      <c r="W34" s="122">
        <f>+D34-D33</f>
        <v>3.472222222222221E-2</v>
      </c>
    </row>
    <row r="35" spans="2:23" ht="30" customHeight="1">
      <c r="B35" s="130">
        <v>18</v>
      </c>
      <c r="C35" s="129">
        <v>0.79166666666666663</v>
      </c>
      <c r="D35" s="128">
        <v>0.79930555555555549</v>
      </c>
      <c r="E35" s="128">
        <v>0.80624999999999991</v>
      </c>
      <c r="F35" s="128" t="s">
        <v>90</v>
      </c>
      <c r="G35" s="128">
        <v>0.82013888888888875</v>
      </c>
      <c r="H35" s="128">
        <v>0.82777777777777761</v>
      </c>
      <c r="I35" s="128"/>
      <c r="J35" s="128">
        <v>0.83194444444444426</v>
      </c>
      <c r="K35" s="128">
        <v>0.83680555555555536</v>
      </c>
      <c r="L35" s="128">
        <v>0.83958333333333313</v>
      </c>
      <c r="M35" s="128">
        <v>0.84444444444444422</v>
      </c>
      <c r="N35" s="128">
        <v>0.84930555555555531</v>
      </c>
      <c r="O35" s="128">
        <v>0.85416666666666641</v>
      </c>
      <c r="P35" s="128">
        <v>0.86041666666666639</v>
      </c>
      <c r="Q35" s="128">
        <v>0.86666666666666636</v>
      </c>
      <c r="R35" s="127"/>
      <c r="T35" s="121">
        <f>+Q35-C35</f>
        <v>7.4999999999999734E-2</v>
      </c>
      <c r="U35" s="121">
        <v>7.4999999999999734E-2</v>
      </c>
      <c r="W35" s="122">
        <f>+D35-D34</f>
        <v>2.777777777777779E-2</v>
      </c>
    </row>
    <row r="36" spans="2:23" ht="30" customHeight="1">
      <c r="B36" s="130">
        <v>19</v>
      </c>
      <c r="C36" s="129">
        <v>0.81944444444444453</v>
      </c>
      <c r="D36" s="128">
        <v>0.82708333333333339</v>
      </c>
      <c r="E36" s="128">
        <v>0.83402777777777781</v>
      </c>
      <c r="F36" s="128"/>
      <c r="G36" s="128">
        <v>0.84375</v>
      </c>
      <c r="H36" s="128">
        <v>0.85138888888888886</v>
      </c>
      <c r="I36" s="128"/>
      <c r="J36" s="128">
        <v>0.85555555555555551</v>
      </c>
      <c r="K36" s="128">
        <v>0.86041666666666661</v>
      </c>
      <c r="L36" s="128">
        <v>0.86319444444444438</v>
      </c>
      <c r="M36" s="128">
        <v>0.86805555555555547</v>
      </c>
      <c r="N36" s="128">
        <v>0.87291666666666656</v>
      </c>
      <c r="O36" s="128">
        <v>0.87777777777777766</v>
      </c>
      <c r="P36" s="128">
        <v>0.88402777777777763</v>
      </c>
      <c r="Q36" s="128">
        <v>0.89027777777777761</v>
      </c>
      <c r="R36" s="127"/>
      <c r="T36" s="121">
        <f>+Q36-C36</f>
        <v>7.0833333333333082E-2</v>
      </c>
      <c r="U36" s="121">
        <v>7.0833333333333082E-2</v>
      </c>
      <c r="W36" s="122">
        <f>+D36-D35</f>
        <v>2.7777777777777901E-2</v>
      </c>
    </row>
    <row r="37" spans="2:23" ht="30" customHeight="1">
      <c r="B37" s="130">
        <v>20</v>
      </c>
      <c r="C37" s="129">
        <v>0.85416666666666663</v>
      </c>
      <c r="D37" s="128">
        <v>0.86180555555555549</v>
      </c>
      <c r="E37" s="128">
        <v>0.86874999999999991</v>
      </c>
      <c r="F37" s="128"/>
      <c r="G37" s="128">
        <v>0.8784722222222221</v>
      </c>
      <c r="H37" s="128">
        <v>0.88611111111111096</v>
      </c>
      <c r="I37" s="128"/>
      <c r="J37" s="128">
        <v>0.89027777777777761</v>
      </c>
      <c r="K37" s="128">
        <v>0.89513888888888871</v>
      </c>
      <c r="L37" s="128">
        <v>0.89791666666666647</v>
      </c>
      <c r="M37" s="128">
        <v>0.90277777777777757</v>
      </c>
      <c r="N37" s="128">
        <v>0.90763888888888866</v>
      </c>
      <c r="O37" s="128">
        <v>0.91249999999999976</v>
      </c>
      <c r="P37" s="128">
        <v>0.91874999999999973</v>
      </c>
      <c r="Q37" s="128">
        <v>0.92499999999999971</v>
      </c>
      <c r="R37" s="127"/>
      <c r="T37" s="121">
        <f>+Q37-C37</f>
        <v>7.0833333333333082E-2</v>
      </c>
      <c r="U37" s="121">
        <v>7.0833333333333082E-2</v>
      </c>
      <c r="W37" s="122">
        <f>+D37-D36</f>
        <v>3.4722222222222099E-2</v>
      </c>
    </row>
    <row r="38" spans="2:23" ht="30" customHeight="1" thickBot="1">
      <c r="B38" s="126">
        <v>21</v>
      </c>
      <c r="C38" s="125">
        <v>0.88194444444444453</v>
      </c>
      <c r="D38" s="124">
        <v>0.88958333333333339</v>
      </c>
      <c r="E38" s="124">
        <v>0.89652777777777781</v>
      </c>
      <c r="F38" s="124"/>
      <c r="G38" s="124">
        <v>0.90625</v>
      </c>
      <c r="H38" s="124">
        <v>0.91388888888888886</v>
      </c>
      <c r="I38" s="124"/>
      <c r="J38" s="124">
        <v>0.91805555555555551</v>
      </c>
      <c r="K38" s="124">
        <v>0.92291666666666661</v>
      </c>
      <c r="L38" s="124"/>
      <c r="M38" s="124"/>
      <c r="N38" s="124"/>
      <c r="O38" s="124"/>
      <c r="P38" s="124"/>
      <c r="Q38" s="124"/>
      <c r="R38" s="123"/>
      <c r="T38" s="121">
        <f>+K38-C38</f>
        <v>4.0972222222222077E-2</v>
      </c>
      <c r="U38" s="121">
        <v>4.0972222222222077E-2</v>
      </c>
      <c r="W38" s="122">
        <f>+D38-D37</f>
        <v>2.7777777777777901E-2</v>
      </c>
    </row>
    <row r="39" spans="2:23" ht="32.25" thickTop="1">
      <c r="T39" s="121">
        <f>SUM(T8:T38)</f>
        <v>1.4749999999999952</v>
      </c>
      <c r="U39" s="121">
        <f>SUM(U8:U38)</f>
        <v>1.5374999999999952</v>
      </c>
    </row>
    <row r="40" spans="2:23">
      <c r="T40" s="121">
        <f>+'455 제주대-중앙로-공항-신제주R-광령-고성-장전'!T39</f>
        <v>1.446527777777773</v>
      </c>
      <c r="U40" s="121">
        <f>+'455 제주대-중앙로-공항-신제주R-광령-고성-장전'!U39</f>
        <v>1.509027777777773</v>
      </c>
    </row>
    <row r="41" spans="2:23">
      <c r="T41" s="121">
        <f>SUM(T39:T40)</f>
        <v>2.9215277777777682</v>
      </c>
      <c r="U41" s="121">
        <f>SUM(U39:U40)</f>
        <v>3.0465277777777682</v>
      </c>
    </row>
    <row r="42" spans="2:23">
      <c r="T42" s="121">
        <f>+T41/7</f>
        <v>0.41736111111110974</v>
      </c>
      <c r="U42" s="121">
        <f>+U41/7</f>
        <v>0.43521825396825259</v>
      </c>
    </row>
  </sheetData>
  <mergeCells count="15">
    <mergeCell ref="B27:B28"/>
    <mergeCell ref="B29:B30"/>
    <mergeCell ref="B31:B32"/>
    <mergeCell ref="B15:B16"/>
    <mergeCell ref="B17:B18"/>
    <mergeCell ref="B19:B20"/>
    <mergeCell ref="B21:B22"/>
    <mergeCell ref="B23:B24"/>
    <mergeCell ref="B25:B26"/>
    <mergeCell ref="B2:E2"/>
    <mergeCell ref="B3:E4"/>
    <mergeCell ref="F2:R4"/>
    <mergeCell ref="B5:K6"/>
    <mergeCell ref="Q5:R6"/>
    <mergeCell ref="B13:B14"/>
  </mergeCells>
  <phoneticPr fontId="3" type="noConversion"/>
  <printOptions horizontalCentered="1"/>
  <pageMargins left="0.25" right="0.25" top="0.75" bottom="0.75" header="0.3" footer="0.3"/>
  <pageSetup paperSize="9" scale="40" orientation="landscape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9"/>
  <sheetViews>
    <sheetView zoomScale="70" zoomScaleNormal="70" zoomScaleSheetLayoutView="70" workbookViewId="0">
      <selection activeCell="B30" sqref="B30:B31"/>
    </sheetView>
  </sheetViews>
  <sheetFormatPr defaultRowHeight="26.25"/>
  <cols>
    <col min="1" max="1" width="9" style="118"/>
    <col min="2" max="2" width="6.125" style="118" customWidth="1"/>
    <col min="3" max="18" width="14.625" style="118" customWidth="1"/>
    <col min="19" max="19" width="9" style="118" customWidth="1"/>
    <col min="20" max="21" width="0" style="152" hidden="1" customWidth="1"/>
    <col min="22" max="22" width="0" style="118" hidden="1" customWidth="1"/>
    <col min="23" max="23" width="0" style="151" hidden="1" customWidth="1"/>
    <col min="24" max="25" width="0" style="118" hidden="1" customWidth="1"/>
    <col min="26" max="16384" width="9" style="118"/>
  </cols>
  <sheetData>
    <row r="1" spans="2:23" ht="16.5" customHeight="1" thickBot="1"/>
    <row r="2" spans="2:23" ht="69" customHeight="1" thickTop="1" thickBot="1">
      <c r="B2" s="91" t="s">
        <v>115</v>
      </c>
      <c r="C2" s="91"/>
      <c r="D2" s="91"/>
      <c r="E2" s="91"/>
      <c r="F2" s="148" t="s">
        <v>122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2:23" ht="30.75" customHeight="1" thickTop="1" thickBot="1">
      <c r="B3" s="150" t="s">
        <v>121</v>
      </c>
      <c r="C3" s="149"/>
      <c r="D3" s="149"/>
      <c r="E3" s="149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2:23" ht="33.75" customHeight="1" thickTop="1" thickBot="1">
      <c r="B4" s="149"/>
      <c r="C4" s="149"/>
      <c r="D4" s="149"/>
      <c r="E4" s="149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2:23" ht="17.25" customHeight="1" thickTop="1">
      <c r="B5" s="156" t="s">
        <v>120</v>
      </c>
      <c r="C5" s="156"/>
      <c r="D5" s="156"/>
      <c r="E5" s="156"/>
      <c r="F5" s="156"/>
      <c r="G5" s="156"/>
      <c r="H5" s="156"/>
      <c r="I5" s="146"/>
      <c r="J5" s="146"/>
      <c r="K5" s="146"/>
      <c r="L5" s="146"/>
      <c r="M5" s="146"/>
      <c r="N5" s="146"/>
      <c r="O5" s="146"/>
      <c r="P5" s="146"/>
      <c r="Q5" s="145" t="s">
        <v>111</v>
      </c>
      <c r="R5" s="145"/>
    </row>
    <row r="6" spans="2:23" ht="17.25" customHeight="1" thickBot="1">
      <c r="B6" s="156"/>
      <c r="C6" s="156"/>
      <c r="D6" s="156"/>
      <c r="E6" s="156"/>
      <c r="F6" s="156"/>
      <c r="G6" s="156"/>
      <c r="H6" s="156"/>
      <c r="I6" s="143"/>
      <c r="J6" s="143"/>
      <c r="K6" s="143"/>
      <c r="L6" s="143"/>
      <c r="M6" s="143"/>
      <c r="N6" s="143"/>
      <c r="O6" s="143"/>
      <c r="P6" s="143"/>
      <c r="Q6" s="142"/>
      <c r="R6" s="142"/>
    </row>
    <row r="7" spans="2:23" ht="45" customHeight="1" thickTop="1">
      <c r="B7" s="141" t="s">
        <v>110</v>
      </c>
      <c r="C7" s="139" t="s">
        <v>95</v>
      </c>
      <c r="D7" s="139" t="s">
        <v>119</v>
      </c>
      <c r="E7" s="139" t="s">
        <v>97</v>
      </c>
      <c r="F7" s="139" t="s">
        <v>98</v>
      </c>
      <c r="G7" s="139" t="s">
        <v>99</v>
      </c>
      <c r="H7" s="139" t="s">
        <v>100</v>
      </c>
      <c r="I7" s="139" t="s">
        <v>101</v>
      </c>
      <c r="J7" s="139" t="s">
        <v>118</v>
      </c>
      <c r="K7" s="139" t="s">
        <v>117</v>
      </c>
      <c r="L7" s="139" t="s">
        <v>104</v>
      </c>
      <c r="M7" s="140" t="s">
        <v>105</v>
      </c>
      <c r="N7" s="140" t="s">
        <v>106</v>
      </c>
      <c r="O7" s="139" t="s">
        <v>107</v>
      </c>
      <c r="P7" s="139" t="s">
        <v>108</v>
      </c>
      <c r="Q7" s="140" t="s">
        <v>109</v>
      </c>
      <c r="R7" s="138" t="s">
        <v>94</v>
      </c>
    </row>
    <row r="8" spans="2:23" ht="30" customHeight="1">
      <c r="B8" s="130">
        <v>1</v>
      </c>
      <c r="C8" s="129">
        <v>0.27083333333333331</v>
      </c>
      <c r="D8" s="128">
        <v>0.27847222222222218</v>
      </c>
      <c r="E8" s="128">
        <v>0.28333333333333327</v>
      </c>
      <c r="F8" s="128">
        <v>0.28819444444444436</v>
      </c>
      <c r="G8" s="128">
        <v>0.29305555555555546</v>
      </c>
      <c r="H8" s="128">
        <v>0.29791666666666655</v>
      </c>
      <c r="I8" s="128">
        <v>0.30069444444444432</v>
      </c>
      <c r="J8" s="128">
        <v>0.30555555555555541</v>
      </c>
      <c r="K8" s="128"/>
      <c r="L8" s="128">
        <v>0.30972222222222207</v>
      </c>
      <c r="M8" s="128">
        <v>0.31736111111111093</v>
      </c>
      <c r="N8" s="128"/>
      <c r="O8" s="128">
        <v>0.32569444444444429</v>
      </c>
      <c r="P8" s="128">
        <v>0.33124999999999982</v>
      </c>
      <c r="Q8" s="128">
        <v>0.33888888888888868</v>
      </c>
      <c r="R8" s="132"/>
      <c r="T8" s="152">
        <f>+Q8-C8</f>
        <v>6.8055555555555369E-2</v>
      </c>
      <c r="U8" s="152">
        <v>6.8055555555555369E-2</v>
      </c>
    </row>
    <row r="9" spans="2:23" ht="30" customHeight="1">
      <c r="B9" s="130">
        <v>2</v>
      </c>
      <c r="C9" s="129">
        <v>0.2986111111111111</v>
      </c>
      <c r="D9" s="128">
        <v>0.30624999999999997</v>
      </c>
      <c r="E9" s="128">
        <v>0.31111111111111106</v>
      </c>
      <c r="F9" s="128">
        <v>0.31597222222222215</v>
      </c>
      <c r="G9" s="128">
        <v>0.32083333333333325</v>
      </c>
      <c r="H9" s="128">
        <v>0.32569444444444434</v>
      </c>
      <c r="I9" s="128">
        <v>0.32847222222222211</v>
      </c>
      <c r="J9" s="128">
        <v>0.3333333333333332</v>
      </c>
      <c r="K9" s="128"/>
      <c r="L9" s="128">
        <v>0.33749999999999986</v>
      </c>
      <c r="M9" s="128">
        <v>0.34513888888888872</v>
      </c>
      <c r="N9" s="128" t="s">
        <v>90</v>
      </c>
      <c r="O9" s="128">
        <v>0.35763888888888873</v>
      </c>
      <c r="P9" s="128">
        <v>0.36319444444444426</v>
      </c>
      <c r="Q9" s="128">
        <v>0.37083333333333313</v>
      </c>
      <c r="R9" s="132"/>
      <c r="T9" s="152">
        <f>+Q9-C9</f>
        <v>7.2222222222222021E-2</v>
      </c>
      <c r="U9" s="152">
        <v>7.2222222222222021E-2</v>
      </c>
      <c r="W9" s="153">
        <f>+C9-C8</f>
        <v>2.777777777777779E-2</v>
      </c>
    </row>
    <row r="10" spans="2:23" ht="30" customHeight="1">
      <c r="B10" s="130">
        <v>3</v>
      </c>
      <c r="C10" s="131">
        <v>0.32291666666666669</v>
      </c>
      <c r="D10" s="128">
        <v>0.33055555555555555</v>
      </c>
      <c r="E10" s="128">
        <v>0.33541666666666664</v>
      </c>
      <c r="F10" s="128">
        <v>0.34027777777777773</v>
      </c>
      <c r="G10" s="128">
        <v>0.34513888888888883</v>
      </c>
      <c r="H10" s="128">
        <v>0.34999999999999992</v>
      </c>
      <c r="I10" s="128">
        <v>0.35277777777777769</v>
      </c>
      <c r="J10" s="128">
        <v>0.35763888888888878</v>
      </c>
      <c r="K10" s="128"/>
      <c r="L10" s="128">
        <v>0.36180555555555544</v>
      </c>
      <c r="M10" s="128">
        <v>0.3694444444444443</v>
      </c>
      <c r="N10" s="128"/>
      <c r="O10" s="128">
        <v>0.37777777777777766</v>
      </c>
      <c r="P10" s="128">
        <v>0.38333333333333319</v>
      </c>
      <c r="Q10" s="128">
        <v>0.39097222222222205</v>
      </c>
      <c r="R10" s="132"/>
      <c r="T10" s="152">
        <f>+Q10-C10</f>
        <v>6.8055555555555369E-2</v>
      </c>
      <c r="U10" s="152">
        <v>6.8055555555555369E-2</v>
      </c>
      <c r="W10" s="153">
        <f>+C10-C9</f>
        <v>2.430555555555558E-2</v>
      </c>
    </row>
    <row r="11" spans="2:23" ht="30" customHeight="1">
      <c r="B11" s="130">
        <v>4</v>
      </c>
      <c r="C11" s="129">
        <v>0.35416666666666669</v>
      </c>
      <c r="D11" s="128">
        <v>0.36180555555555555</v>
      </c>
      <c r="E11" s="128">
        <v>0.36666666666666664</v>
      </c>
      <c r="F11" s="128">
        <v>0.37152777777777773</v>
      </c>
      <c r="G11" s="128">
        <v>0.37638888888888883</v>
      </c>
      <c r="H11" s="128">
        <v>0.38124999999999992</v>
      </c>
      <c r="I11" s="128">
        <v>0.38402777777777769</v>
      </c>
      <c r="J11" s="128">
        <v>0.38888888888888878</v>
      </c>
      <c r="K11" s="128"/>
      <c r="L11" s="128">
        <v>0.39305555555555544</v>
      </c>
      <c r="M11" s="128">
        <v>0.4006944444444443</v>
      </c>
      <c r="N11" s="128" t="s">
        <v>90</v>
      </c>
      <c r="O11" s="128">
        <v>0.41319444444444431</v>
      </c>
      <c r="P11" s="128">
        <v>0.41874999999999984</v>
      </c>
      <c r="Q11" s="128">
        <v>0.42638888888888871</v>
      </c>
      <c r="R11" s="132"/>
      <c r="T11" s="152">
        <f>+Q11-C11</f>
        <v>7.2222222222222021E-2</v>
      </c>
      <c r="U11" s="152">
        <v>7.2222222222222021E-2</v>
      </c>
      <c r="W11" s="153">
        <f>+C11-C10</f>
        <v>3.125E-2</v>
      </c>
    </row>
    <row r="12" spans="2:23" ht="30" customHeight="1">
      <c r="B12" s="137">
        <v>5</v>
      </c>
      <c r="C12" s="129">
        <v>0.3923611111111111</v>
      </c>
      <c r="D12" s="128">
        <v>0.39999999999999997</v>
      </c>
      <c r="E12" s="128">
        <v>0.40486111111111106</v>
      </c>
      <c r="F12" s="128">
        <v>0.40972222222222215</v>
      </c>
      <c r="G12" s="128">
        <v>0.41458333333333325</v>
      </c>
      <c r="H12" s="128">
        <v>0.41944444444444434</v>
      </c>
      <c r="I12" s="128">
        <v>0.42222222222222211</v>
      </c>
      <c r="J12" s="128">
        <v>0.4270833333333332</v>
      </c>
      <c r="K12" s="128"/>
      <c r="L12" s="128">
        <v>0.43124999999999986</v>
      </c>
      <c r="M12" s="128">
        <v>0.43888888888888872</v>
      </c>
      <c r="N12" s="128"/>
      <c r="O12" s="128">
        <v>0.44722222222222208</v>
      </c>
      <c r="P12" s="128">
        <v>0.45277777777777761</v>
      </c>
      <c r="Q12" s="128">
        <v>0.46041666666666647</v>
      </c>
      <c r="R12" s="132"/>
      <c r="T12" s="152">
        <f>+Q12-C12</f>
        <v>6.8055555555555369E-2</v>
      </c>
      <c r="U12" s="152" t="s">
        <v>91</v>
      </c>
      <c r="W12" s="153">
        <f>+C12-C11</f>
        <v>3.819444444444442E-2</v>
      </c>
    </row>
    <row r="13" spans="2:23" ht="30" customHeight="1">
      <c r="B13" s="136"/>
      <c r="C13" s="135">
        <v>0.3923611111111111</v>
      </c>
      <c r="D13" s="134">
        <v>0.39999999999999997</v>
      </c>
      <c r="E13" s="134">
        <v>0.40486111111111106</v>
      </c>
      <c r="F13" s="134">
        <v>0.40972222222222215</v>
      </c>
      <c r="G13" s="134">
        <v>0.41458333333333325</v>
      </c>
      <c r="H13" s="134">
        <v>0.41944444444444434</v>
      </c>
      <c r="I13" s="134">
        <v>0.42222222222222211</v>
      </c>
      <c r="J13" s="134">
        <v>0.4270833333333332</v>
      </c>
      <c r="K13" s="134">
        <v>0.42986111111111097</v>
      </c>
      <c r="L13" s="134">
        <v>0.43749999999999983</v>
      </c>
      <c r="M13" s="134">
        <v>0.4451388888888887</v>
      </c>
      <c r="N13" s="134"/>
      <c r="O13" s="134">
        <v>0.45347222222222205</v>
      </c>
      <c r="P13" s="134">
        <v>0.45902777777777759</v>
      </c>
      <c r="Q13" s="134">
        <v>0.46666666666666645</v>
      </c>
      <c r="R13" s="155" t="s">
        <v>92</v>
      </c>
      <c r="T13" s="152" t="s">
        <v>91</v>
      </c>
      <c r="U13" s="152">
        <v>7.4305555555555347E-2</v>
      </c>
      <c r="W13" s="153" t="s">
        <v>91</v>
      </c>
    </row>
    <row r="14" spans="2:23" ht="30" customHeight="1">
      <c r="B14" s="137">
        <v>6</v>
      </c>
      <c r="C14" s="131">
        <v>0.41666666666666669</v>
      </c>
      <c r="D14" s="128">
        <v>0.42430555555555555</v>
      </c>
      <c r="E14" s="128">
        <v>0.42916666666666664</v>
      </c>
      <c r="F14" s="128">
        <v>0.43402777777777773</v>
      </c>
      <c r="G14" s="128">
        <v>0.43888888888888883</v>
      </c>
      <c r="H14" s="128">
        <v>0.44374999999999992</v>
      </c>
      <c r="I14" s="128">
        <v>0.44652777777777769</v>
      </c>
      <c r="J14" s="128">
        <v>0.45138888888888878</v>
      </c>
      <c r="K14" s="128"/>
      <c r="L14" s="128">
        <v>0.45555555555555544</v>
      </c>
      <c r="M14" s="128">
        <v>0.4631944444444443</v>
      </c>
      <c r="N14" s="128"/>
      <c r="O14" s="128">
        <v>0.47152777777777766</v>
      </c>
      <c r="P14" s="128">
        <v>0.47708333333333319</v>
      </c>
      <c r="Q14" s="128">
        <v>0.48472222222222205</v>
      </c>
      <c r="R14" s="132"/>
      <c r="T14" s="152">
        <f>+Q14-C14</f>
        <v>6.8055555555555369E-2</v>
      </c>
      <c r="U14" s="152" t="s">
        <v>91</v>
      </c>
      <c r="W14" s="153">
        <f>+C14-C13</f>
        <v>2.430555555555558E-2</v>
      </c>
    </row>
    <row r="15" spans="2:23" ht="30" customHeight="1">
      <c r="B15" s="136"/>
      <c r="C15" s="135">
        <v>0.41666666666666669</v>
      </c>
      <c r="D15" s="134">
        <v>0.42430555555555555</v>
      </c>
      <c r="E15" s="134">
        <v>0.42916666666666664</v>
      </c>
      <c r="F15" s="134">
        <v>0.43402777777777773</v>
      </c>
      <c r="G15" s="134">
        <v>0.43888888888888883</v>
      </c>
      <c r="H15" s="134">
        <v>0.44374999999999992</v>
      </c>
      <c r="I15" s="134">
        <v>0.44652777777777769</v>
      </c>
      <c r="J15" s="134">
        <v>0.45138888888888878</v>
      </c>
      <c r="K15" s="134">
        <v>0.45416666666666655</v>
      </c>
      <c r="L15" s="134">
        <v>0.46180555555555541</v>
      </c>
      <c r="M15" s="134">
        <v>0.46944444444444428</v>
      </c>
      <c r="N15" s="134"/>
      <c r="O15" s="134">
        <v>0.47777777777777763</v>
      </c>
      <c r="P15" s="134">
        <v>0.48333333333333317</v>
      </c>
      <c r="Q15" s="134">
        <v>0.49097222222222203</v>
      </c>
      <c r="R15" s="155" t="s">
        <v>92</v>
      </c>
      <c r="T15" s="152" t="s">
        <v>91</v>
      </c>
      <c r="U15" s="152">
        <v>7.4305555555555347E-2</v>
      </c>
      <c r="W15" s="153" t="s">
        <v>91</v>
      </c>
    </row>
    <row r="16" spans="2:23" ht="30" customHeight="1">
      <c r="B16" s="137">
        <v>7</v>
      </c>
      <c r="C16" s="129">
        <v>0.4513888888888889</v>
      </c>
      <c r="D16" s="128">
        <v>0.45902777777777776</v>
      </c>
      <c r="E16" s="128">
        <v>0.46388888888888885</v>
      </c>
      <c r="F16" s="128">
        <v>0.46874999999999994</v>
      </c>
      <c r="G16" s="128">
        <v>0.47361111111111104</v>
      </c>
      <c r="H16" s="128">
        <v>0.47847222222222213</v>
      </c>
      <c r="I16" s="128">
        <v>0.4812499999999999</v>
      </c>
      <c r="J16" s="128">
        <v>0.48611111111111099</v>
      </c>
      <c r="K16" s="128"/>
      <c r="L16" s="128">
        <v>0.49027777777777765</v>
      </c>
      <c r="M16" s="128">
        <v>0.49791666666666651</v>
      </c>
      <c r="N16" s="128"/>
      <c r="O16" s="128">
        <v>0.50624999999999987</v>
      </c>
      <c r="P16" s="128">
        <v>0.5118055555555554</v>
      </c>
      <c r="Q16" s="128">
        <v>0.51944444444444426</v>
      </c>
      <c r="R16" s="132"/>
      <c r="T16" s="152">
        <f>+Q16-C16</f>
        <v>6.8055555555555369E-2</v>
      </c>
      <c r="U16" s="152" t="s">
        <v>91</v>
      </c>
      <c r="W16" s="153">
        <f>+C16-C15</f>
        <v>3.472222222222221E-2</v>
      </c>
    </row>
    <row r="17" spans="2:23" ht="30" customHeight="1">
      <c r="B17" s="136"/>
      <c r="C17" s="135">
        <v>0.4513888888888889</v>
      </c>
      <c r="D17" s="134">
        <v>0.45902777777777776</v>
      </c>
      <c r="E17" s="134">
        <v>0.46388888888888885</v>
      </c>
      <c r="F17" s="134">
        <v>0.46874999999999994</v>
      </c>
      <c r="G17" s="134">
        <v>0.47361111111111104</v>
      </c>
      <c r="H17" s="134">
        <v>0.47847222222222213</v>
      </c>
      <c r="I17" s="134">
        <v>0.4812499999999999</v>
      </c>
      <c r="J17" s="134">
        <v>0.48611111111111099</v>
      </c>
      <c r="K17" s="134">
        <v>0.48888888888888876</v>
      </c>
      <c r="L17" s="134">
        <v>0.49652777777777762</v>
      </c>
      <c r="M17" s="134">
        <v>0.50416666666666654</v>
      </c>
      <c r="N17" s="134"/>
      <c r="O17" s="134">
        <v>0.51249999999999984</v>
      </c>
      <c r="P17" s="134">
        <v>0.51805555555555538</v>
      </c>
      <c r="Q17" s="134">
        <v>0.52569444444444424</v>
      </c>
      <c r="R17" s="155" t="s">
        <v>92</v>
      </c>
      <c r="T17" s="152" t="s">
        <v>91</v>
      </c>
      <c r="U17" s="152">
        <v>7.4305555555555347E-2</v>
      </c>
      <c r="W17" s="153" t="s">
        <v>91</v>
      </c>
    </row>
    <row r="18" spans="2:23" ht="30" customHeight="1">
      <c r="B18" s="137">
        <v>8</v>
      </c>
      <c r="C18" s="129">
        <v>0.4861111111111111</v>
      </c>
      <c r="D18" s="128">
        <v>0.49374999999999997</v>
      </c>
      <c r="E18" s="128">
        <v>0.49861111111111106</v>
      </c>
      <c r="F18" s="128">
        <v>0.50347222222222221</v>
      </c>
      <c r="G18" s="128">
        <v>0.5083333333333333</v>
      </c>
      <c r="H18" s="128">
        <v>0.5131944444444444</v>
      </c>
      <c r="I18" s="128">
        <v>0.51597222222222217</v>
      </c>
      <c r="J18" s="128">
        <v>0.52083333333333326</v>
      </c>
      <c r="K18" s="128"/>
      <c r="L18" s="128">
        <v>0.52499999999999991</v>
      </c>
      <c r="M18" s="128">
        <v>0.53263888888888877</v>
      </c>
      <c r="N18" s="128"/>
      <c r="O18" s="128">
        <v>0.54097222222222208</v>
      </c>
      <c r="P18" s="128">
        <v>0.54652777777777761</v>
      </c>
      <c r="Q18" s="128">
        <v>0.55416666666666647</v>
      </c>
      <c r="R18" s="132"/>
      <c r="T18" s="152">
        <f>+Q18-C18</f>
        <v>6.8055555555555369E-2</v>
      </c>
      <c r="U18" s="152" t="s">
        <v>91</v>
      </c>
      <c r="W18" s="153">
        <f>+C18-C17</f>
        <v>3.472222222222221E-2</v>
      </c>
    </row>
    <row r="19" spans="2:23" ht="30" customHeight="1">
      <c r="B19" s="136"/>
      <c r="C19" s="135">
        <v>0.4861111111111111</v>
      </c>
      <c r="D19" s="134">
        <v>0.49374999999999997</v>
      </c>
      <c r="E19" s="134">
        <v>0.49861111111111106</v>
      </c>
      <c r="F19" s="134">
        <v>0.50347222222222221</v>
      </c>
      <c r="G19" s="134">
        <v>0.5083333333333333</v>
      </c>
      <c r="H19" s="134">
        <v>0.5131944444444444</v>
      </c>
      <c r="I19" s="134">
        <v>0.51597222222222217</v>
      </c>
      <c r="J19" s="134">
        <v>0.52083333333333326</v>
      </c>
      <c r="K19" s="134">
        <v>0.52361111111111103</v>
      </c>
      <c r="L19" s="134">
        <v>0.53124999999999989</v>
      </c>
      <c r="M19" s="134">
        <v>0.53888888888888875</v>
      </c>
      <c r="N19" s="134"/>
      <c r="O19" s="134">
        <v>0.54722222222222205</v>
      </c>
      <c r="P19" s="134">
        <v>0.55277777777777759</v>
      </c>
      <c r="Q19" s="134">
        <v>0.56041666666666645</v>
      </c>
      <c r="R19" s="155" t="s">
        <v>92</v>
      </c>
      <c r="T19" s="152" t="s">
        <v>91</v>
      </c>
      <c r="U19" s="152">
        <v>7.4305555555555347E-2</v>
      </c>
      <c r="W19" s="153" t="s">
        <v>91</v>
      </c>
    </row>
    <row r="20" spans="2:23" ht="30" customHeight="1">
      <c r="B20" s="137">
        <v>9</v>
      </c>
      <c r="C20" s="131">
        <v>0.52083333333333337</v>
      </c>
      <c r="D20" s="128">
        <v>0.52847222222222223</v>
      </c>
      <c r="E20" s="128">
        <v>0.53333333333333333</v>
      </c>
      <c r="F20" s="128">
        <v>0.53819444444444442</v>
      </c>
      <c r="G20" s="128">
        <v>0.54305555555555551</v>
      </c>
      <c r="H20" s="128">
        <v>0.54791666666666661</v>
      </c>
      <c r="I20" s="128">
        <v>0.55069444444444438</v>
      </c>
      <c r="J20" s="128">
        <v>0.55555555555555547</v>
      </c>
      <c r="K20" s="128"/>
      <c r="L20" s="128">
        <v>0.55972222222222212</v>
      </c>
      <c r="M20" s="128">
        <v>0.56736111111111098</v>
      </c>
      <c r="N20" s="128"/>
      <c r="O20" s="128">
        <v>0.57569444444444429</v>
      </c>
      <c r="P20" s="128">
        <v>0.58124999999999982</v>
      </c>
      <c r="Q20" s="128">
        <v>0.58888888888888868</v>
      </c>
      <c r="R20" s="132"/>
      <c r="T20" s="152">
        <f>+Q20-C20</f>
        <v>6.8055555555555314E-2</v>
      </c>
      <c r="U20" s="152" t="s">
        <v>91</v>
      </c>
      <c r="W20" s="153">
        <f>+C20-C19</f>
        <v>3.4722222222222265E-2</v>
      </c>
    </row>
    <row r="21" spans="2:23" ht="30" customHeight="1">
      <c r="B21" s="136"/>
      <c r="C21" s="135">
        <v>0.52083333333333337</v>
      </c>
      <c r="D21" s="134">
        <v>0.52847222222222223</v>
      </c>
      <c r="E21" s="134">
        <v>0.53333333333333333</v>
      </c>
      <c r="F21" s="134">
        <v>0.53819444444444442</v>
      </c>
      <c r="G21" s="134">
        <v>0.54305555555555551</v>
      </c>
      <c r="H21" s="134">
        <v>0.54791666666666661</v>
      </c>
      <c r="I21" s="134">
        <v>0.55069444444444438</v>
      </c>
      <c r="J21" s="134">
        <v>0.55555555555555547</v>
      </c>
      <c r="K21" s="134">
        <v>0.55833333333333324</v>
      </c>
      <c r="L21" s="134">
        <v>0.5659722222222221</v>
      </c>
      <c r="M21" s="134">
        <v>0.57361111111111096</v>
      </c>
      <c r="N21" s="134"/>
      <c r="O21" s="134">
        <v>0.58194444444444426</v>
      </c>
      <c r="P21" s="134">
        <v>0.5874999999999998</v>
      </c>
      <c r="Q21" s="134">
        <v>0.59513888888888866</v>
      </c>
      <c r="R21" s="155" t="s">
        <v>92</v>
      </c>
      <c r="T21" s="152" t="s">
        <v>91</v>
      </c>
      <c r="U21" s="152">
        <v>7.4305555555555292E-2</v>
      </c>
      <c r="W21" s="153" t="s">
        <v>91</v>
      </c>
    </row>
    <row r="22" spans="2:23" ht="30" customHeight="1">
      <c r="B22" s="137">
        <v>10</v>
      </c>
      <c r="C22" s="129">
        <v>0.55902777777777779</v>
      </c>
      <c r="D22" s="128">
        <v>0.56666666666666665</v>
      </c>
      <c r="E22" s="128">
        <v>0.57152777777777775</v>
      </c>
      <c r="F22" s="128">
        <v>0.57638888888888884</v>
      </c>
      <c r="G22" s="128">
        <v>0.58124999999999993</v>
      </c>
      <c r="H22" s="128">
        <v>0.58611111111111103</v>
      </c>
      <c r="I22" s="128">
        <v>0.5888888888888888</v>
      </c>
      <c r="J22" s="128">
        <v>0.59374999999999989</v>
      </c>
      <c r="K22" s="128"/>
      <c r="L22" s="128">
        <v>0.59791666666666654</v>
      </c>
      <c r="M22" s="128">
        <v>0.6055555555555554</v>
      </c>
      <c r="N22" s="128"/>
      <c r="O22" s="128">
        <v>0.61388888888888871</v>
      </c>
      <c r="P22" s="128">
        <v>0.61944444444444424</v>
      </c>
      <c r="Q22" s="128">
        <v>0.6270833333333331</v>
      </c>
      <c r="R22" s="132"/>
      <c r="T22" s="152">
        <f>+Q22-C22</f>
        <v>6.8055555555555314E-2</v>
      </c>
      <c r="U22" s="152" t="s">
        <v>91</v>
      </c>
      <c r="W22" s="153">
        <f>+C22-C21</f>
        <v>3.819444444444442E-2</v>
      </c>
    </row>
    <row r="23" spans="2:23" ht="30" customHeight="1">
      <c r="B23" s="136"/>
      <c r="C23" s="135">
        <v>0.55902777777777779</v>
      </c>
      <c r="D23" s="134">
        <v>0.56666666666666665</v>
      </c>
      <c r="E23" s="134">
        <v>0.57152777777777775</v>
      </c>
      <c r="F23" s="134">
        <v>0.57638888888888884</v>
      </c>
      <c r="G23" s="134">
        <v>0.58124999999999993</v>
      </c>
      <c r="H23" s="134">
        <v>0.58611111111111103</v>
      </c>
      <c r="I23" s="134">
        <v>0.5888888888888888</v>
      </c>
      <c r="J23" s="134">
        <v>0.59374999999999989</v>
      </c>
      <c r="K23" s="134">
        <v>0.59652777777777766</v>
      </c>
      <c r="L23" s="134">
        <v>0.60416666666666652</v>
      </c>
      <c r="M23" s="134">
        <v>0.61180555555555538</v>
      </c>
      <c r="N23" s="134"/>
      <c r="O23" s="134">
        <v>0.62013888888888868</v>
      </c>
      <c r="P23" s="134">
        <v>0.62569444444444422</v>
      </c>
      <c r="Q23" s="134">
        <v>0.63333333333333308</v>
      </c>
      <c r="R23" s="155" t="s">
        <v>92</v>
      </c>
      <c r="T23" s="152" t="s">
        <v>91</v>
      </c>
      <c r="U23" s="152">
        <v>7.4305555555555292E-2</v>
      </c>
      <c r="W23" s="153" t="s">
        <v>91</v>
      </c>
    </row>
    <row r="24" spans="2:23" ht="30" customHeight="1">
      <c r="B24" s="137">
        <v>11</v>
      </c>
      <c r="C24" s="129">
        <v>0.59375</v>
      </c>
      <c r="D24" s="128">
        <v>0.60138888888888886</v>
      </c>
      <c r="E24" s="128">
        <v>0.60624999999999996</v>
      </c>
      <c r="F24" s="128">
        <v>0.61111111111111105</v>
      </c>
      <c r="G24" s="128">
        <v>0.61597222222222214</v>
      </c>
      <c r="H24" s="128">
        <v>0.62083333333333324</v>
      </c>
      <c r="I24" s="128">
        <v>0.62361111111111101</v>
      </c>
      <c r="J24" s="128">
        <v>0.6284722222222221</v>
      </c>
      <c r="K24" s="128"/>
      <c r="L24" s="128">
        <v>0.63263888888888875</v>
      </c>
      <c r="M24" s="128">
        <v>0.64027777777777761</v>
      </c>
      <c r="N24" s="128" t="s">
        <v>90</v>
      </c>
      <c r="O24" s="128">
        <v>0.65277777777777757</v>
      </c>
      <c r="P24" s="128">
        <v>0.6583333333333331</v>
      </c>
      <c r="Q24" s="128">
        <v>0.66597222222222197</v>
      </c>
      <c r="R24" s="132"/>
      <c r="T24" s="152">
        <f>+Q24-C24</f>
        <v>7.2222222222221966E-2</v>
      </c>
      <c r="U24" s="152" t="s">
        <v>91</v>
      </c>
      <c r="W24" s="153">
        <f>+C24-C23</f>
        <v>3.472222222222221E-2</v>
      </c>
    </row>
    <row r="25" spans="2:23" ht="30" customHeight="1">
      <c r="B25" s="136"/>
      <c r="C25" s="135">
        <v>0.59375</v>
      </c>
      <c r="D25" s="134">
        <v>0.60138888888888886</v>
      </c>
      <c r="E25" s="134">
        <v>0.60624999999999996</v>
      </c>
      <c r="F25" s="134">
        <v>0.61111111111111105</v>
      </c>
      <c r="G25" s="134">
        <v>0.61597222222222214</v>
      </c>
      <c r="H25" s="134">
        <v>0.62083333333333324</v>
      </c>
      <c r="I25" s="134">
        <v>0.62361111111111101</v>
      </c>
      <c r="J25" s="134">
        <v>0.6284722222222221</v>
      </c>
      <c r="K25" s="134">
        <v>0.63124999999999987</v>
      </c>
      <c r="L25" s="134">
        <v>0.63888888888888873</v>
      </c>
      <c r="M25" s="134">
        <v>0.64652777777777759</v>
      </c>
      <c r="N25" s="134"/>
      <c r="O25" s="134">
        <v>0.65902777777777755</v>
      </c>
      <c r="P25" s="134">
        <v>0.66458333333333308</v>
      </c>
      <c r="Q25" s="134">
        <v>0.67222222222222194</v>
      </c>
      <c r="R25" s="155" t="s">
        <v>92</v>
      </c>
      <c r="T25" s="152" t="s">
        <v>116</v>
      </c>
      <c r="U25" s="152">
        <v>7.8472222222221943E-2</v>
      </c>
      <c r="W25" s="153" t="s">
        <v>91</v>
      </c>
    </row>
    <row r="26" spans="2:23" ht="30" customHeight="1">
      <c r="B26" s="137">
        <v>12</v>
      </c>
      <c r="C26" s="131">
        <v>0.62847222222222221</v>
      </c>
      <c r="D26" s="128">
        <v>0.63611111111111107</v>
      </c>
      <c r="E26" s="128">
        <v>0.64097222222222217</v>
      </c>
      <c r="F26" s="128">
        <v>0.64583333333333326</v>
      </c>
      <c r="G26" s="128">
        <v>0.65069444444444435</v>
      </c>
      <c r="H26" s="128">
        <v>0.65555555555555545</v>
      </c>
      <c r="I26" s="128">
        <v>0.65833333333333321</v>
      </c>
      <c r="J26" s="128">
        <v>0.66319444444444431</v>
      </c>
      <c r="K26" s="128"/>
      <c r="L26" s="128">
        <v>0.66736111111111096</v>
      </c>
      <c r="M26" s="128">
        <v>0.67499999999999982</v>
      </c>
      <c r="N26" s="128"/>
      <c r="O26" s="128">
        <v>0.68333333333333313</v>
      </c>
      <c r="P26" s="128">
        <v>0.68888888888888866</v>
      </c>
      <c r="Q26" s="128">
        <v>0.69652777777777752</v>
      </c>
      <c r="R26" s="132"/>
      <c r="T26" s="152">
        <f>+Q26-C26</f>
        <v>6.8055555555555314E-2</v>
      </c>
      <c r="U26" s="152" t="s">
        <v>91</v>
      </c>
      <c r="W26" s="153">
        <f>+C26-C25</f>
        <v>3.472222222222221E-2</v>
      </c>
    </row>
    <row r="27" spans="2:23" ht="30" customHeight="1">
      <c r="B27" s="136"/>
      <c r="C27" s="135">
        <v>0.62847222222222221</v>
      </c>
      <c r="D27" s="134">
        <v>0.63611111111111107</v>
      </c>
      <c r="E27" s="134">
        <v>0.64097222222222217</v>
      </c>
      <c r="F27" s="134">
        <v>0.64583333333333326</v>
      </c>
      <c r="G27" s="134">
        <v>0.65069444444444435</v>
      </c>
      <c r="H27" s="134">
        <v>0.65555555555555545</v>
      </c>
      <c r="I27" s="134">
        <v>0.65833333333333321</v>
      </c>
      <c r="J27" s="134">
        <v>0.66319444444444431</v>
      </c>
      <c r="K27" s="134">
        <v>0.66597222222222208</v>
      </c>
      <c r="L27" s="134">
        <v>0.67361111111111094</v>
      </c>
      <c r="M27" s="134">
        <v>0.6812499999999998</v>
      </c>
      <c r="N27" s="134"/>
      <c r="O27" s="134">
        <v>0.6895833333333331</v>
      </c>
      <c r="P27" s="134">
        <v>0.69513888888888864</v>
      </c>
      <c r="Q27" s="134">
        <v>0.7027777777777775</v>
      </c>
      <c r="R27" s="155" t="s">
        <v>92</v>
      </c>
      <c r="T27" s="152" t="s">
        <v>91</v>
      </c>
      <c r="U27" s="152">
        <v>7.4305555555555292E-2</v>
      </c>
      <c r="W27" s="153" t="s">
        <v>91</v>
      </c>
    </row>
    <row r="28" spans="2:23" ht="30" customHeight="1">
      <c r="B28" s="137">
        <v>13</v>
      </c>
      <c r="C28" s="129">
        <v>0.66666666666666663</v>
      </c>
      <c r="D28" s="128">
        <v>0.67430555555555549</v>
      </c>
      <c r="E28" s="128">
        <v>0.67916666666666659</v>
      </c>
      <c r="F28" s="128">
        <v>0.68402777777777768</v>
      </c>
      <c r="G28" s="128">
        <v>0.68888888888888877</v>
      </c>
      <c r="H28" s="128">
        <v>0.69374999999999987</v>
      </c>
      <c r="I28" s="128">
        <v>0.69652777777777763</v>
      </c>
      <c r="J28" s="128">
        <v>0.70138888888888873</v>
      </c>
      <c r="K28" s="128"/>
      <c r="L28" s="128">
        <v>0.70555555555555538</v>
      </c>
      <c r="M28" s="128">
        <v>0.71319444444444424</v>
      </c>
      <c r="N28" s="128" t="s">
        <v>90</v>
      </c>
      <c r="O28" s="128">
        <v>0.7256944444444442</v>
      </c>
      <c r="P28" s="128">
        <v>0.73124999999999973</v>
      </c>
      <c r="Q28" s="128">
        <v>0.7388888888888886</v>
      </c>
      <c r="R28" s="132"/>
      <c r="T28" s="152">
        <f>+Q28-C28</f>
        <v>7.2222222222221966E-2</v>
      </c>
      <c r="U28" s="152" t="s">
        <v>91</v>
      </c>
      <c r="W28" s="153">
        <f>+C28-C27</f>
        <v>3.819444444444442E-2</v>
      </c>
    </row>
    <row r="29" spans="2:23" ht="30" customHeight="1">
      <c r="B29" s="136"/>
      <c r="C29" s="135">
        <v>0.66666666666666663</v>
      </c>
      <c r="D29" s="134">
        <v>0.67430555555555549</v>
      </c>
      <c r="E29" s="134">
        <v>0.67916666666666659</v>
      </c>
      <c r="F29" s="134">
        <v>0.68402777777777768</v>
      </c>
      <c r="G29" s="134">
        <v>0.68888888888888877</v>
      </c>
      <c r="H29" s="134">
        <v>0.69374999999999987</v>
      </c>
      <c r="I29" s="134">
        <v>0.69652777777777763</v>
      </c>
      <c r="J29" s="134">
        <v>0.70138888888888873</v>
      </c>
      <c r="K29" s="134">
        <v>0.7041666666666665</v>
      </c>
      <c r="L29" s="134">
        <v>0.71180555555555536</v>
      </c>
      <c r="M29" s="134">
        <v>0.71944444444444422</v>
      </c>
      <c r="N29" s="134"/>
      <c r="O29" s="134">
        <v>0.73194444444444418</v>
      </c>
      <c r="P29" s="134">
        <v>0.73749999999999971</v>
      </c>
      <c r="Q29" s="134">
        <v>0.74513888888888857</v>
      </c>
      <c r="R29" s="155" t="s">
        <v>92</v>
      </c>
      <c r="T29" s="152" t="s">
        <v>91</v>
      </c>
      <c r="U29" s="152">
        <v>7.8472222222221943E-2</v>
      </c>
      <c r="W29" s="153" t="s">
        <v>91</v>
      </c>
    </row>
    <row r="30" spans="2:23" ht="30" customHeight="1">
      <c r="B30" s="137">
        <v>14</v>
      </c>
      <c r="C30" s="131">
        <v>0.69097222222222221</v>
      </c>
      <c r="D30" s="128">
        <v>0.69861111111111107</v>
      </c>
      <c r="E30" s="128">
        <v>0.70347222222222217</v>
      </c>
      <c r="F30" s="128">
        <v>0.70833333333333326</v>
      </c>
      <c r="G30" s="128">
        <v>0.71319444444444435</v>
      </c>
      <c r="H30" s="128">
        <v>0.71805555555555545</v>
      </c>
      <c r="I30" s="128">
        <v>0.72083333333333321</v>
      </c>
      <c r="J30" s="128">
        <v>0.72569444444444431</v>
      </c>
      <c r="K30" s="128"/>
      <c r="L30" s="128">
        <v>0.72986111111111096</v>
      </c>
      <c r="M30" s="128">
        <v>0.73749999999999982</v>
      </c>
      <c r="N30" s="128"/>
      <c r="O30" s="128">
        <v>0.74583333333333313</v>
      </c>
      <c r="P30" s="128">
        <v>0.75138888888888866</v>
      </c>
      <c r="Q30" s="128">
        <v>0.75902777777777752</v>
      </c>
      <c r="R30" s="132"/>
      <c r="T30" s="152">
        <f>+Q30-C30</f>
        <v>6.8055555555555314E-2</v>
      </c>
      <c r="U30" s="152" t="s">
        <v>91</v>
      </c>
      <c r="W30" s="153">
        <f>+C30-C29</f>
        <v>2.430555555555558E-2</v>
      </c>
    </row>
    <row r="31" spans="2:23" ht="30" customHeight="1">
      <c r="B31" s="136"/>
      <c r="C31" s="135">
        <v>0.69097222222222221</v>
      </c>
      <c r="D31" s="134">
        <v>0.69861111111111107</v>
      </c>
      <c r="E31" s="134">
        <v>0.70347222222222217</v>
      </c>
      <c r="F31" s="134">
        <v>0.70833333333333326</v>
      </c>
      <c r="G31" s="134">
        <v>0.71319444444444435</v>
      </c>
      <c r="H31" s="134">
        <v>0.71805555555555545</v>
      </c>
      <c r="I31" s="134">
        <v>0.72083333333333321</v>
      </c>
      <c r="J31" s="134">
        <v>0.72569444444444431</v>
      </c>
      <c r="K31" s="134">
        <v>0.72847222222222208</v>
      </c>
      <c r="L31" s="134">
        <v>0.73611111111111094</v>
      </c>
      <c r="M31" s="134">
        <v>0.7437499999999998</v>
      </c>
      <c r="N31" s="134"/>
      <c r="O31" s="134">
        <v>0.7520833333333331</v>
      </c>
      <c r="P31" s="134">
        <v>0.75763888888888864</v>
      </c>
      <c r="Q31" s="134">
        <v>0.7652777777777775</v>
      </c>
      <c r="R31" s="155" t="s">
        <v>92</v>
      </c>
      <c r="T31" s="152" t="s">
        <v>91</v>
      </c>
      <c r="U31" s="152">
        <v>7.4305555555555292E-2</v>
      </c>
      <c r="W31" s="153" t="s">
        <v>91</v>
      </c>
    </row>
    <row r="32" spans="2:23" ht="30" customHeight="1">
      <c r="B32" s="130">
        <v>15</v>
      </c>
      <c r="C32" s="129">
        <v>0.72222222222222221</v>
      </c>
      <c r="D32" s="128">
        <v>0.72986111111111107</v>
      </c>
      <c r="E32" s="128">
        <v>0.73472222222222217</v>
      </c>
      <c r="F32" s="128">
        <v>0.73958333333333326</v>
      </c>
      <c r="G32" s="128">
        <v>0.74444444444444435</v>
      </c>
      <c r="H32" s="128">
        <v>0.74930555555555545</v>
      </c>
      <c r="I32" s="128">
        <v>0.75208333333333321</v>
      </c>
      <c r="J32" s="128">
        <v>0.75694444444444431</v>
      </c>
      <c r="K32" s="128"/>
      <c r="L32" s="128">
        <v>0.76111111111111096</v>
      </c>
      <c r="M32" s="128">
        <v>0.76874999999999982</v>
      </c>
      <c r="N32" s="128" t="s">
        <v>90</v>
      </c>
      <c r="O32" s="128">
        <v>0.78124999999999978</v>
      </c>
      <c r="P32" s="128">
        <v>0.78680555555555531</v>
      </c>
      <c r="Q32" s="128">
        <v>0.79444444444444418</v>
      </c>
      <c r="R32" s="132"/>
      <c r="T32" s="152">
        <f>+Q32-C32</f>
        <v>7.2222222222221966E-2</v>
      </c>
      <c r="U32" s="152">
        <v>7.2222222222221966E-2</v>
      </c>
      <c r="W32" s="153">
        <f>+C32-C31</f>
        <v>3.125E-2</v>
      </c>
    </row>
    <row r="33" spans="2:23" ht="30" customHeight="1">
      <c r="B33" s="130">
        <v>16</v>
      </c>
      <c r="C33" s="129">
        <v>0.75347222222222221</v>
      </c>
      <c r="D33" s="128">
        <v>0.76111111111111107</v>
      </c>
      <c r="E33" s="128">
        <v>0.76597222222222217</v>
      </c>
      <c r="F33" s="128">
        <v>0.77083333333333326</v>
      </c>
      <c r="G33" s="128">
        <v>0.77569444444444435</v>
      </c>
      <c r="H33" s="128">
        <v>0.78055555555555545</v>
      </c>
      <c r="I33" s="128">
        <v>0.78333333333333321</v>
      </c>
      <c r="J33" s="128">
        <v>0.78819444444444431</v>
      </c>
      <c r="K33" s="128"/>
      <c r="L33" s="128">
        <v>0.79236111111111096</v>
      </c>
      <c r="M33" s="128">
        <v>0.79999999999999982</v>
      </c>
      <c r="N33" s="128" t="s">
        <v>90</v>
      </c>
      <c r="O33" s="128">
        <v>0.81249999999999978</v>
      </c>
      <c r="P33" s="128">
        <v>0.81805555555555531</v>
      </c>
      <c r="Q33" s="128">
        <v>0.82569444444444418</v>
      </c>
      <c r="R33" s="132"/>
      <c r="T33" s="152">
        <f>+Q33-C33</f>
        <v>7.2222222222221966E-2</v>
      </c>
      <c r="U33" s="152">
        <v>7.2222222222221966E-2</v>
      </c>
      <c r="W33" s="153">
        <f>+C33-C32</f>
        <v>3.125E-2</v>
      </c>
    </row>
    <row r="34" spans="2:23" ht="30" customHeight="1">
      <c r="B34" s="130">
        <v>17</v>
      </c>
      <c r="C34" s="129">
        <v>0.77777777777777779</v>
      </c>
      <c r="D34" s="128">
        <v>0.78541666666666665</v>
      </c>
      <c r="E34" s="128">
        <v>0.79027777777777775</v>
      </c>
      <c r="F34" s="128">
        <v>0.79513888888888884</v>
      </c>
      <c r="G34" s="128">
        <v>0.79999999999999993</v>
      </c>
      <c r="H34" s="128">
        <v>0.80486111111111103</v>
      </c>
      <c r="I34" s="128">
        <v>0.8076388888888888</v>
      </c>
      <c r="J34" s="128">
        <v>0.81249999999999989</v>
      </c>
      <c r="K34" s="128"/>
      <c r="L34" s="128">
        <v>0.81666666666666654</v>
      </c>
      <c r="M34" s="128">
        <v>0.8243055555555554</v>
      </c>
      <c r="N34" s="128"/>
      <c r="O34" s="128">
        <v>0.83263888888888871</v>
      </c>
      <c r="P34" s="128">
        <v>0.83819444444444424</v>
      </c>
      <c r="Q34" s="128">
        <v>0.8458333333333331</v>
      </c>
      <c r="R34" s="132"/>
      <c r="T34" s="152">
        <f>+Q34-C34</f>
        <v>6.8055555555555314E-2</v>
      </c>
      <c r="U34" s="152">
        <v>6.8055555555555314E-2</v>
      </c>
      <c r="W34" s="153">
        <f>+C34-C33</f>
        <v>2.430555555555558E-2</v>
      </c>
    </row>
    <row r="35" spans="2:23" ht="30" customHeight="1">
      <c r="B35" s="130">
        <v>18</v>
      </c>
      <c r="C35" s="129">
        <v>0.80555555555555547</v>
      </c>
      <c r="D35" s="128">
        <v>0.81319444444444433</v>
      </c>
      <c r="E35" s="128">
        <v>0.81805555555555542</v>
      </c>
      <c r="F35" s="128">
        <v>0.82291666666666652</v>
      </c>
      <c r="G35" s="128">
        <v>0.82777777777777761</v>
      </c>
      <c r="H35" s="128">
        <v>0.83263888888888871</v>
      </c>
      <c r="I35" s="128">
        <v>0.83541666666666647</v>
      </c>
      <c r="J35" s="128">
        <v>0.84027777777777757</v>
      </c>
      <c r="K35" s="128"/>
      <c r="L35" s="128">
        <v>0.84444444444444422</v>
      </c>
      <c r="M35" s="128">
        <v>0.85208333333333308</v>
      </c>
      <c r="N35" s="128"/>
      <c r="O35" s="128">
        <v>0.86041666666666639</v>
      </c>
      <c r="P35" s="128">
        <v>0.86597222222222192</v>
      </c>
      <c r="Q35" s="128">
        <v>0.87361111111111078</v>
      </c>
      <c r="R35" s="132"/>
      <c r="T35" s="152">
        <f>+Q35-C35</f>
        <v>6.8055555555555314E-2</v>
      </c>
      <c r="U35" s="152">
        <v>6.8055555555555314E-2</v>
      </c>
      <c r="W35" s="153">
        <f>+C35-C34</f>
        <v>2.7777777777777679E-2</v>
      </c>
    </row>
    <row r="36" spans="2:23" ht="30" customHeight="1">
      <c r="B36" s="130">
        <v>19</v>
      </c>
      <c r="C36" s="131">
        <v>0.83333333333333337</v>
      </c>
      <c r="D36" s="128">
        <v>0.84097222222222223</v>
      </c>
      <c r="E36" s="128">
        <v>0.84583333333333333</v>
      </c>
      <c r="F36" s="128">
        <v>0.85069444444444442</v>
      </c>
      <c r="G36" s="128">
        <v>0.85555555555555551</v>
      </c>
      <c r="H36" s="128">
        <v>0.86041666666666661</v>
      </c>
      <c r="I36" s="128">
        <v>0.86319444444444438</v>
      </c>
      <c r="J36" s="128">
        <v>0.86805555555555547</v>
      </c>
      <c r="K36" s="128"/>
      <c r="L36" s="128">
        <v>0.87222222222222212</v>
      </c>
      <c r="M36" s="128">
        <v>0.87986111111111098</v>
      </c>
      <c r="N36" s="128"/>
      <c r="O36" s="128">
        <v>0.88819444444444429</v>
      </c>
      <c r="P36" s="128">
        <v>0.89374999999999982</v>
      </c>
      <c r="Q36" s="128">
        <v>0.90138888888888868</v>
      </c>
      <c r="R36" s="132"/>
      <c r="T36" s="152">
        <f>+Q36-C36</f>
        <v>6.8055555555555314E-2</v>
      </c>
      <c r="U36" s="152">
        <v>6.8055555555555314E-2</v>
      </c>
      <c r="W36" s="153">
        <f>+C36-C35</f>
        <v>2.7777777777777901E-2</v>
      </c>
    </row>
    <row r="37" spans="2:23" ht="30" customHeight="1">
      <c r="B37" s="130">
        <v>20</v>
      </c>
      <c r="C37" s="131">
        <v>0.86111111111111116</v>
      </c>
      <c r="D37" s="128">
        <v>0.86875000000000002</v>
      </c>
      <c r="E37" s="128">
        <v>0.87361111111111112</v>
      </c>
      <c r="F37" s="128">
        <v>0.87847222222222221</v>
      </c>
      <c r="G37" s="128">
        <v>0.8833333333333333</v>
      </c>
      <c r="H37" s="128">
        <v>0.8881944444444444</v>
      </c>
      <c r="I37" s="128">
        <v>0.89097222222222217</v>
      </c>
      <c r="J37" s="128">
        <v>0.89583333333333326</v>
      </c>
      <c r="K37" s="128"/>
      <c r="L37" s="128">
        <v>0.89999999999999991</v>
      </c>
      <c r="M37" s="128">
        <v>0.90763888888888877</v>
      </c>
      <c r="N37" s="128"/>
      <c r="O37" s="128">
        <v>0.91597222222222208</v>
      </c>
      <c r="P37" s="128">
        <v>0.92152777777777761</v>
      </c>
      <c r="Q37" s="128">
        <v>0.92916666666666647</v>
      </c>
      <c r="R37" s="132"/>
      <c r="T37" s="152">
        <f>+Q37-C37</f>
        <v>6.8055555555555314E-2</v>
      </c>
      <c r="U37" s="152">
        <v>6.8055555555555314E-2</v>
      </c>
      <c r="W37" s="153">
        <f>+C37-C36</f>
        <v>2.777777777777779E-2</v>
      </c>
    </row>
    <row r="38" spans="2:23" ht="30" customHeight="1" thickBot="1">
      <c r="B38" s="126">
        <v>21</v>
      </c>
      <c r="C38" s="125">
        <v>0.88888888888888884</v>
      </c>
      <c r="D38" s="124">
        <v>0.8965277777777777</v>
      </c>
      <c r="E38" s="124">
        <v>0.9013888888888888</v>
      </c>
      <c r="F38" s="124">
        <v>0.90624999999999989</v>
      </c>
      <c r="G38" s="124">
        <v>0.91111111111111098</v>
      </c>
      <c r="H38" s="124">
        <v>0.91597222222222208</v>
      </c>
      <c r="I38" s="124">
        <v>0.91874999999999984</v>
      </c>
      <c r="J38" s="124">
        <v>0.92361111111111094</v>
      </c>
      <c r="K38" s="124"/>
      <c r="L38" s="124">
        <v>0.92777777777777759</v>
      </c>
      <c r="M38" s="124">
        <v>0.93541666666666645</v>
      </c>
      <c r="N38" s="124"/>
      <c r="O38" s="124">
        <v>0.94374999999999976</v>
      </c>
      <c r="P38" s="124">
        <v>0.94930555555555529</v>
      </c>
      <c r="Q38" s="124"/>
      <c r="R38" s="154"/>
      <c r="T38" s="152">
        <f>+P38-C38</f>
        <v>6.0416666666666452E-2</v>
      </c>
      <c r="U38" s="152">
        <v>6.0416666666666452E-2</v>
      </c>
      <c r="W38" s="153">
        <f>+C38-C37</f>
        <v>2.7777777777777679E-2</v>
      </c>
    </row>
    <row r="39" spans="2:23" ht="27" thickTop="1">
      <c r="T39" s="152">
        <f>SUM(T8:T38)</f>
        <v>1.446527777777773</v>
      </c>
      <c r="U39" s="152">
        <f>SUM(U8:U38)</f>
        <v>1.509027777777773</v>
      </c>
    </row>
  </sheetData>
  <mergeCells count="15">
    <mergeCell ref="B26:B27"/>
    <mergeCell ref="B28:B29"/>
    <mergeCell ref="B30:B31"/>
    <mergeCell ref="B14:B15"/>
    <mergeCell ref="B16:B17"/>
    <mergeCell ref="B18:B19"/>
    <mergeCell ref="B20:B21"/>
    <mergeCell ref="B22:B23"/>
    <mergeCell ref="B24:B25"/>
    <mergeCell ref="B5:H6"/>
    <mergeCell ref="F2:R4"/>
    <mergeCell ref="B2:E2"/>
    <mergeCell ref="B3:E4"/>
    <mergeCell ref="Q5:R6"/>
    <mergeCell ref="B12:B13"/>
  </mergeCells>
  <phoneticPr fontId="3" type="noConversion"/>
  <printOptions horizontalCentered="1"/>
  <pageMargins left="0.25" right="0.25" top="0.75" bottom="0.75" header="0.3" footer="0.3"/>
  <pageSetup paperSize="9" scale="38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11</vt:i4>
      </vt:variant>
    </vt:vector>
  </HeadingPairs>
  <TitlesOfParts>
    <vt:vector size="19" baseType="lpstr">
      <vt:lpstr>331 삼양1(3)동-동광초-시청-공항-오일장-수목원</vt:lpstr>
      <vt:lpstr>331 수목원-오일장-공항-시청-동광초-삼양1(3)동</vt:lpstr>
      <vt:lpstr>421 순환(제주대-황사평-화북-동문R-영평-제주대)</vt:lpstr>
      <vt:lpstr>422 순환(제주대-영평-동문R-화북-황사평-제주대)</vt:lpstr>
      <vt:lpstr>423 순환(터미널-화북-황사평-영평동-시청-터미널)</vt:lpstr>
      <vt:lpstr>424 순환(터미널-시청-영평동-황사평-화북-터미널)</vt:lpstr>
      <vt:lpstr>455 정전-고성-광령-신제주R-공항-중앙로-제주대</vt:lpstr>
      <vt:lpstr>455 제주대-중앙로-공항-신제주R-광령-고성-장전</vt:lpstr>
      <vt:lpstr>'331 삼양1(3)동-동광초-시청-공항-오일장-수목원'!Print_Area</vt:lpstr>
      <vt:lpstr>'331 수목원-오일장-공항-시청-동광초-삼양1(3)동'!Print_Area</vt:lpstr>
      <vt:lpstr>'421 순환(제주대-황사평-화북-동문R-영평-제주대)'!Print_Area</vt:lpstr>
      <vt:lpstr>'422 순환(제주대-영평-동문R-화북-황사평-제주대)'!Print_Area</vt:lpstr>
      <vt:lpstr>'455 정전-고성-광령-신제주R-공항-중앙로-제주대'!Print_Area</vt:lpstr>
      <vt:lpstr>'331 삼양1(3)동-동광초-시청-공항-오일장-수목원'!Print_Titles</vt:lpstr>
      <vt:lpstr>'331 수목원-오일장-공항-시청-동광초-삼양1(3)동'!Print_Titles</vt:lpstr>
      <vt:lpstr>'421 순환(제주대-황사평-화북-동문R-영평-제주대)'!Print_Titles</vt:lpstr>
      <vt:lpstr>'422 순환(제주대-영평-동문R-화북-황사평-제주대)'!Print_Titles</vt:lpstr>
      <vt:lpstr>'455 정전-고성-광령-신제주R-공항-중앙로-제주대'!Print_Titles</vt:lpstr>
      <vt:lpstr>'455 제주대-중앙로-공항-신제주R-광령-고성-장전'!Print_Titles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2019-12-05T11:33:36Z</cp:lastPrinted>
  <dcterms:created xsi:type="dcterms:W3CDTF">2019-12-05T11:20:42Z</dcterms:created>
  <dcterms:modified xsi:type="dcterms:W3CDTF">2019-12-17T05:20:14Z</dcterms:modified>
</cp:coreProperties>
</file>